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60" windowWidth="21075" windowHeight="7740"/>
  </bookViews>
  <sheets>
    <sheet name="Приложение 1" sheetId="3" r:id="rId1"/>
    <sheet name="Приложение 2" sheetId="5" r:id="rId2"/>
    <sheet name="Приложение 3" sheetId="7" r:id="rId3"/>
    <sheet name="Приложение 4" sheetId="9" r:id="rId4"/>
    <sheet name="Приложение 6" sheetId="19" r:id="rId5"/>
  </sheets>
  <definedNames>
    <definedName name="_xlnm._FilterDatabase" localSheetId="0" hidden="1">'Приложение 1'!$A$9:$K$210</definedName>
    <definedName name="_xlnm._FilterDatabase" localSheetId="1" hidden="1">'Приложение 2'!$A$8:$I$155</definedName>
    <definedName name="_xlnm._FilterDatabase" localSheetId="3" hidden="1">'Приложение 4'!$A$10:$N$105</definedName>
  </definedNames>
  <calcPr calcId="145621"/>
</workbook>
</file>

<file path=xl/calcChain.xml><?xml version="1.0" encoding="utf-8"?>
<calcChain xmlns="http://schemas.openxmlformats.org/spreadsheetml/2006/main">
  <c r="J163" i="3" l="1"/>
  <c r="K162" i="3"/>
  <c r="M100" i="9" l="1"/>
  <c r="L100" i="9" s="1"/>
  <c r="M80" i="9"/>
  <c r="M85" i="9"/>
  <c r="L85" i="9" s="1"/>
  <c r="L86" i="9"/>
  <c r="J85" i="9"/>
  <c r="L84" i="9"/>
  <c r="M83" i="9"/>
  <c r="J83" i="9"/>
  <c r="L83" i="9" s="1"/>
  <c r="M50" i="9"/>
  <c r="L50" i="9" s="1"/>
  <c r="M39" i="9"/>
  <c r="M35" i="9"/>
  <c r="L37" i="9"/>
  <c r="F32" i="7"/>
  <c r="F30" i="7"/>
  <c r="F19" i="7"/>
  <c r="E19" i="7" s="1"/>
  <c r="I129" i="5"/>
  <c r="I121" i="5"/>
  <c r="I73" i="5"/>
  <c r="H73" i="5" s="1"/>
  <c r="H64" i="5"/>
  <c r="I63" i="5"/>
  <c r="G63" i="5"/>
  <c r="H53" i="5"/>
  <c r="I52" i="5"/>
  <c r="G52" i="5"/>
  <c r="G51" i="5" s="1"/>
  <c r="G50" i="5" s="1"/>
  <c r="G49" i="5" s="1"/>
  <c r="I48" i="5"/>
  <c r="H48" i="5" s="1"/>
  <c r="K201" i="3"/>
  <c r="J201" i="3" s="1"/>
  <c r="J168" i="3"/>
  <c r="I167" i="3"/>
  <c r="I166" i="3" s="1"/>
  <c r="I165" i="3" s="1"/>
  <c r="I164" i="3" s="1"/>
  <c r="K167" i="3"/>
  <c r="J162" i="3"/>
  <c r="K161" i="3"/>
  <c r="I161" i="3"/>
  <c r="I160" i="3" s="1"/>
  <c r="I159" i="3" s="1"/>
  <c r="K65" i="3"/>
  <c r="J65" i="3" s="1"/>
  <c r="J66" i="3"/>
  <c r="I65" i="3"/>
  <c r="K93" i="3"/>
  <c r="K71" i="3"/>
  <c r="L104" i="9"/>
  <c r="L98" i="9"/>
  <c r="L96" i="9"/>
  <c r="L93" i="9"/>
  <c r="L91" i="9"/>
  <c r="L89" i="9"/>
  <c r="L82" i="9"/>
  <c r="L78" i="9"/>
  <c r="L75" i="9"/>
  <c r="L73" i="9"/>
  <c r="L71" i="9"/>
  <c r="L68" i="9"/>
  <c r="L66" i="9"/>
  <c r="L62" i="9"/>
  <c r="L59" i="9"/>
  <c r="L55" i="9"/>
  <c r="L51" i="9"/>
  <c r="L49" i="9"/>
  <c r="L47" i="9"/>
  <c r="L45" i="9"/>
  <c r="L43" i="9"/>
  <c r="L41" i="9"/>
  <c r="L39" i="9"/>
  <c r="L36" i="9"/>
  <c r="L34" i="9"/>
  <c r="L32" i="9"/>
  <c r="L29" i="9"/>
  <c r="L26" i="9"/>
  <c r="L23" i="9"/>
  <c r="L20" i="9"/>
  <c r="L19" i="9"/>
  <c r="L18" i="9"/>
  <c r="L15" i="9"/>
  <c r="J103" i="9"/>
  <c r="J102" i="9"/>
  <c r="J101" i="9"/>
  <c r="J99" i="9"/>
  <c r="J97" i="9"/>
  <c r="J95" i="9"/>
  <c r="J94" i="9"/>
  <c r="J92" i="9"/>
  <c r="J90" i="9"/>
  <c r="J88" i="9"/>
  <c r="J87" i="9"/>
  <c r="J81" i="9"/>
  <c r="J80" i="9" s="1"/>
  <c r="J77" i="9"/>
  <c r="J76" i="9" s="1"/>
  <c r="J74" i="9"/>
  <c r="J69" i="9" s="1"/>
  <c r="J72" i="9"/>
  <c r="J70" i="9"/>
  <c r="J67" i="9"/>
  <c r="J64" i="9" s="1"/>
  <c r="J65" i="9"/>
  <c r="J61" i="9"/>
  <c r="J60" i="9"/>
  <c r="K58" i="9"/>
  <c r="K57" i="9" s="1"/>
  <c r="K56" i="9" s="1"/>
  <c r="J58" i="9"/>
  <c r="J57" i="9" s="1"/>
  <c r="J56" i="9" s="1"/>
  <c r="K54" i="9"/>
  <c r="K53" i="9" s="1"/>
  <c r="K52" i="9" s="1"/>
  <c r="J54" i="9"/>
  <c r="J53" i="9" s="1"/>
  <c r="J52" i="9" s="1"/>
  <c r="J48" i="9"/>
  <c r="J46" i="9"/>
  <c r="J44" i="9"/>
  <c r="J42" i="9"/>
  <c r="J40" i="9"/>
  <c r="J38" i="9"/>
  <c r="J35" i="9"/>
  <c r="J33" i="9"/>
  <c r="J31" i="9"/>
  <c r="J28" i="9"/>
  <c r="J27" i="9"/>
  <c r="J25" i="9"/>
  <c r="J24" i="9" s="1"/>
  <c r="J22" i="9"/>
  <c r="J21" i="9"/>
  <c r="J17" i="9"/>
  <c r="J16" i="9" s="1"/>
  <c r="J14" i="9"/>
  <c r="J13" i="9" s="1"/>
  <c r="E14" i="7"/>
  <c r="E15" i="7"/>
  <c r="E16" i="7"/>
  <c r="E17" i="7"/>
  <c r="E18" i="7"/>
  <c r="E20" i="7"/>
  <c r="E21" i="7"/>
  <c r="E22" i="7"/>
  <c r="E23" i="7"/>
  <c r="E24" i="7"/>
  <c r="E25" i="7"/>
  <c r="E26" i="7"/>
  <c r="E27" i="7"/>
  <c r="E28" i="7"/>
  <c r="E30" i="7"/>
  <c r="E31" i="7"/>
  <c r="E32" i="7"/>
  <c r="E33" i="7"/>
  <c r="E34" i="7"/>
  <c r="D33" i="7"/>
  <c r="D31" i="7"/>
  <c r="D29" i="7"/>
  <c r="D25" i="7"/>
  <c r="D22" i="7"/>
  <c r="D20" i="7"/>
  <c r="D13" i="7"/>
  <c r="D35" i="7" s="1"/>
  <c r="H154" i="5"/>
  <c r="H151" i="5"/>
  <c r="H146" i="5"/>
  <c r="H144" i="5"/>
  <c r="H141" i="5"/>
  <c r="H139" i="5"/>
  <c r="H137" i="5"/>
  <c r="H134" i="5"/>
  <c r="H131" i="5"/>
  <c r="H129" i="5"/>
  <c r="H127" i="5"/>
  <c r="H121" i="5"/>
  <c r="H116" i="5"/>
  <c r="H111" i="5"/>
  <c r="H106" i="5"/>
  <c r="H103" i="5"/>
  <c r="H97" i="5"/>
  <c r="H94" i="5"/>
  <c r="H91" i="5"/>
  <c r="H85" i="5"/>
  <c r="H79" i="5"/>
  <c r="H68" i="5"/>
  <c r="H62" i="5"/>
  <c r="H59" i="5"/>
  <c r="H43" i="5"/>
  <c r="H38" i="5"/>
  <c r="H35" i="5"/>
  <c r="H29" i="5"/>
  <c r="H23" i="5"/>
  <c r="H20" i="5"/>
  <c r="H14" i="5"/>
  <c r="G153" i="5"/>
  <c r="G152" i="5"/>
  <c r="G150" i="5"/>
  <c r="G149" i="5" s="1"/>
  <c r="G145" i="5"/>
  <c r="G143" i="5"/>
  <c r="G140" i="5"/>
  <c r="G138" i="5"/>
  <c r="G136" i="5"/>
  <c r="G133" i="5"/>
  <c r="G132" i="5"/>
  <c r="G130" i="5"/>
  <c r="G128" i="5"/>
  <c r="G125" i="5" s="1"/>
  <c r="G126" i="5"/>
  <c r="G120" i="5"/>
  <c r="G119" i="5" s="1"/>
  <c r="G118" i="5" s="1"/>
  <c r="G117" i="5" s="1"/>
  <c r="G115" i="5"/>
  <c r="G114" i="5" s="1"/>
  <c r="G113" i="5" s="1"/>
  <c r="G112" i="5" s="1"/>
  <c r="G110" i="5"/>
  <c r="G109" i="5" s="1"/>
  <c r="G108" i="5" s="1"/>
  <c r="G107" i="5" s="1"/>
  <c r="G105" i="5"/>
  <c r="G104" i="5" s="1"/>
  <c r="G102" i="5"/>
  <c r="G101" i="5" s="1"/>
  <c r="G96" i="5"/>
  <c r="G95" i="5" s="1"/>
  <c r="G88" i="5" s="1"/>
  <c r="G87" i="5" s="1"/>
  <c r="G86" i="5" s="1"/>
  <c r="G93" i="5"/>
  <c r="G92" i="5" s="1"/>
  <c r="G90" i="5"/>
  <c r="G89" i="5"/>
  <c r="G84" i="5"/>
  <c r="G83" i="5" s="1"/>
  <c r="G82" i="5" s="1"/>
  <c r="G81" i="5" s="1"/>
  <c r="G80" i="5" s="1"/>
  <c r="G78" i="5"/>
  <c r="G77" i="5" s="1"/>
  <c r="G76" i="5" s="1"/>
  <c r="G75" i="5" s="1"/>
  <c r="G74" i="5" s="1"/>
  <c r="G72" i="5"/>
  <c r="G71" i="5"/>
  <c r="G70" i="5" s="1"/>
  <c r="G69" i="5" s="1"/>
  <c r="G67" i="5"/>
  <c r="G66" i="5" s="1"/>
  <c r="G65" i="5" s="1"/>
  <c r="G61" i="5"/>
  <c r="G60" i="5" s="1"/>
  <c r="G58" i="5"/>
  <c r="G57" i="5" s="1"/>
  <c r="G47" i="5"/>
  <c r="G46" i="5" s="1"/>
  <c r="G45" i="5" s="1"/>
  <c r="G44" i="5" s="1"/>
  <c r="G42" i="5"/>
  <c r="G41" i="5" s="1"/>
  <c r="G40" i="5" s="1"/>
  <c r="G39" i="5" s="1"/>
  <c r="G37" i="5"/>
  <c r="G36" i="5" s="1"/>
  <c r="G34" i="5"/>
  <c r="G33" i="5" s="1"/>
  <c r="G28" i="5"/>
  <c r="G27" i="5" s="1"/>
  <c r="G26" i="5" s="1"/>
  <c r="G25" i="5" s="1"/>
  <c r="G24" i="5" s="1"/>
  <c r="G22" i="5"/>
  <c r="G21" i="5" s="1"/>
  <c r="G19" i="5"/>
  <c r="G18" i="5" s="1"/>
  <c r="G13" i="5"/>
  <c r="G12" i="5" s="1"/>
  <c r="G11" i="5" s="1"/>
  <c r="G10" i="5" s="1"/>
  <c r="G9" i="5" s="1"/>
  <c r="J17" i="3"/>
  <c r="J24" i="3"/>
  <c r="J26" i="3"/>
  <c r="J28" i="3"/>
  <c r="J35" i="3"/>
  <c r="J41" i="3"/>
  <c r="J48" i="3"/>
  <c r="J55" i="3"/>
  <c r="J61" i="3"/>
  <c r="J64" i="3"/>
  <c r="J71" i="3"/>
  <c r="J77" i="3"/>
  <c r="J80" i="3"/>
  <c r="J85" i="3"/>
  <c r="J91" i="3"/>
  <c r="J93" i="3"/>
  <c r="J95" i="3"/>
  <c r="J98" i="3"/>
  <c r="J104" i="3"/>
  <c r="J112" i="3"/>
  <c r="J119" i="3"/>
  <c r="J127" i="3"/>
  <c r="J130" i="3"/>
  <c r="J137" i="3"/>
  <c r="J140" i="3"/>
  <c r="J143" i="3"/>
  <c r="J150" i="3"/>
  <c r="J158" i="3"/>
  <c r="J175" i="3"/>
  <c r="J178" i="3"/>
  <c r="J183" i="3"/>
  <c r="J190" i="3"/>
  <c r="J196" i="3"/>
  <c r="J209" i="3"/>
  <c r="I208" i="3"/>
  <c r="I207" i="3" s="1"/>
  <c r="I206" i="3" s="1"/>
  <c r="I205" i="3" s="1"/>
  <c r="I204" i="3" s="1"/>
  <c r="I203" i="3" s="1"/>
  <c r="I202" i="3" s="1"/>
  <c r="I200" i="3"/>
  <c r="I199" i="3" s="1"/>
  <c r="I198" i="3" s="1"/>
  <c r="I197" i="3" s="1"/>
  <c r="I195" i="3"/>
  <c r="I194" i="3" s="1"/>
  <c r="I193" i="3" s="1"/>
  <c r="I192" i="3" s="1"/>
  <c r="I191" i="3" s="1"/>
  <c r="I189" i="3"/>
  <c r="I188" i="3" s="1"/>
  <c r="I187" i="3" s="1"/>
  <c r="I186" i="3" s="1"/>
  <c r="I185" i="3" s="1"/>
  <c r="I182" i="3"/>
  <c r="I181" i="3" s="1"/>
  <c r="I180" i="3" s="1"/>
  <c r="I179" i="3" s="1"/>
  <c r="I177" i="3"/>
  <c r="I176" i="3" s="1"/>
  <c r="I174" i="3"/>
  <c r="I173" i="3" s="1"/>
  <c r="I157" i="3"/>
  <c r="I156" i="3" s="1"/>
  <c r="I155" i="3" s="1"/>
  <c r="I154" i="3" s="1"/>
  <c r="I153" i="3" s="1"/>
  <c r="I152" i="3" s="1"/>
  <c r="I149" i="3"/>
  <c r="I148" i="3" s="1"/>
  <c r="I147" i="3" s="1"/>
  <c r="I146" i="3" s="1"/>
  <c r="I145" i="3" s="1"/>
  <c r="I144" i="3" s="1"/>
  <c r="I142" i="3"/>
  <c r="I141" i="3" s="1"/>
  <c r="I139" i="3"/>
  <c r="I138" i="3" s="1"/>
  <c r="I136" i="3"/>
  <c r="I135" i="3" s="1"/>
  <c r="I129" i="3"/>
  <c r="I128" i="3" s="1"/>
  <c r="I126" i="3"/>
  <c r="I125" i="3" s="1"/>
  <c r="I118" i="3"/>
  <c r="I117" i="3" s="1"/>
  <c r="I116" i="3" s="1"/>
  <c r="I115" i="3" s="1"/>
  <c r="I114" i="3" s="1"/>
  <c r="I113" i="3" s="1"/>
  <c r="I111" i="3"/>
  <c r="I110" i="3" s="1"/>
  <c r="I109" i="3" s="1"/>
  <c r="I108" i="3" s="1"/>
  <c r="I107" i="3" s="1"/>
  <c r="I106" i="3" s="1"/>
  <c r="I103" i="3"/>
  <c r="I102" i="3" s="1"/>
  <c r="I101" i="3" s="1"/>
  <c r="I100" i="3" s="1"/>
  <c r="I99" i="3" s="1"/>
  <c r="I97" i="3"/>
  <c r="I96" i="3" s="1"/>
  <c r="I94" i="3"/>
  <c r="I92" i="3"/>
  <c r="I90" i="3"/>
  <c r="I84" i="3"/>
  <c r="I83" i="3" s="1"/>
  <c r="I82" i="3" s="1"/>
  <c r="I81" i="3" s="1"/>
  <c r="I79" i="3"/>
  <c r="I78" i="3" s="1"/>
  <c r="I76" i="3"/>
  <c r="I75" i="3" s="1"/>
  <c r="I70" i="3"/>
  <c r="I69" i="3" s="1"/>
  <c r="I68" i="3" s="1"/>
  <c r="I67" i="3" s="1"/>
  <c r="I63" i="3"/>
  <c r="I62" i="3" s="1"/>
  <c r="I60" i="3"/>
  <c r="I59" i="3" s="1"/>
  <c r="I54" i="3"/>
  <c r="I53" i="3" s="1"/>
  <c r="I52" i="3" s="1"/>
  <c r="I51" i="3" s="1"/>
  <c r="I50" i="3" s="1"/>
  <c r="I47" i="3"/>
  <c r="I46" i="3" s="1"/>
  <c r="I45" i="3" s="1"/>
  <c r="I44" i="3" s="1"/>
  <c r="I43" i="3" s="1"/>
  <c r="I42" i="3" s="1"/>
  <c r="I40" i="3"/>
  <c r="I39" i="3" s="1"/>
  <c r="I38" i="3" s="1"/>
  <c r="I37" i="3" s="1"/>
  <c r="I36" i="3" s="1"/>
  <c r="I34" i="3"/>
  <c r="I33" i="3" s="1"/>
  <c r="I32" i="3" s="1"/>
  <c r="I31" i="3" s="1"/>
  <c r="I30" i="3" s="1"/>
  <c r="I29" i="3" s="1"/>
  <c r="I27" i="3"/>
  <c r="I25" i="3"/>
  <c r="I23" i="3"/>
  <c r="I16" i="3"/>
  <c r="I15" i="3" s="1"/>
  <c r="I14" i="3" s="1"/>
  <c r="I13" i="3" s="1"/>
  <c r="I12" i="3" s="1"/>
  <c r="I11" i="3" s="1"/>
  <c r="D11" i="19"/>
  <c r="D10" i="19"/>
  <c r="D9" i="19"/>
  <c r="D8" i="19"/>
  <c r="C11" i="19"/>
  <c r="C8" i="19"/>
  <c r="E11" i="19"/>
  <c r="E8" i="19"/>
  <c r="J79" i="9" l="1"/>
  <c r="J30" i="9"/>
  <c r="L35" i="9"/>
  <c r="H63" i="5"/>
  <c r="J167" i="3"/>
  <c r="G124" i="5"/>
  <c r="G123" i="5" s="1"/>
  <c r="G122" i="5" s="1"/>
  <c r="G17" i="5"/>
  <c r="G16" i="5" s="1"/>
  <c r="G15" i="5" s="1"/>
  <c r="G142" i="5"/>
  <c r="H52" i="5"/>
  <c r="G100" i="5"/>
  <c r="G99" i="5" s="1"/>
  <c r="G98" i="5" s="1"/>
  <c r="G32" i="5"/>
  <c r="G31" i="5" s="1"/>
  <c r="G30" i="5" s="1"/>
  <c r="G155" i="5" s="1"/>
  <c r="G135" i="5"/>
  <c r="G148" i="5"/>
  <c r="G147" i="5" s="1"/>
  <c r="I51" i="5"/>
  <c r="I89" i="3"/>
  <c r="I88" i="3" s="1"/>
  <c r="I87" i="3" s="1"/>
  <c r="I86" i="3" s="1"/>
  <c r="I74" i="3"/>
  <c r="I73" i="3" s="1"/>
  <c r="I72" i="3" s="1"/>
  <c r="I22" i="3"/>
  <c r="I21" i="3" s="1"/>
  <c r="I20" i="3" s="1"/>
  <c r="I19" i="3" s="1"/>
  <c r="I18" i="3" s="1"/>
  <c r="I134" i="3"/>
  <c r="I133" i="3" s="1"/>
  <c r="I132" i="3" s="1"/>
  <c r="I131" i="3" s="1"/>
  <c r="I124" i="3"/>
  <c r="I123" i="3" s="1"/>
  <c r="I122" i="3" s="1"/>
  <c r="I121" i="3" s="1"/>
  <c r="I105" i="3"/>
  <c r="K166" i="3"/>
  <c r="I58" i="3"/>
  <c r="I57" i="3" s="1"/>
  <c r="I56" i="3" s="1"/>
  <c r="I172" i="3"/>
  <c r="I171" i="3" s="1"/>
  <c r="I170" i="3" s="1"/>
  <c r="I169" i="3" s="1"/>
  <c r="J161" i="3"/>
  <c r="K160" i="3"/>
  <c r="K11" i="9"/>
  <c r="K105" i="9"/>
  <c r="J63" i="9"/>
  <c r="J12" i="9"/>
  <c r="G56" i="5"/>
  <c r="G55" i="5" s="1"/>
  <c r="G54" i="5" s="1"/>
  <c r="I184" i="3"/>
  <c r="I50" i="5" l="1"/>
  <c r="H51" i="5"/>
  <c r="I49" i="3"/>
  <c r="I10" i="3" s="1"/>
  <c r="I151" i="3"/>
  <c r="I120" i="3"/>
  <c r="J166" i="3"/>
  <c r="K165" i="3"/>
  <c r="K159" i="3"/>
  <c r="J159" i="3" s="1"/>
  <c r="J160" i="3"/>
  <c r="J105" i="9"/>
  <c r="J11" i="9"/>
  <c r="I210" i="3" l="1"/>
  <c r="I49" i="5"/>
  <c r="H49" i="5" s="1"/>
  <c r="H50" i="5"/>
  <c r="K164" i="3"/>
  <c r="J164" i="3" s="1"/>
  <c r="J165" i="3"/>
  <c r="M44" i="9" l="1"/>
  <c r="L44" i="9" s="1"/>
  <c r="M22" i="9"/>
  <c r="F13" i="7"/>
  <c r="E13" i="7" s="1"/>
  <c r="K84" i="3"/>
  <c r="K34" i="3"/>
  <c r="M21" i="9" l="1"/>
  <c r="L21" i="9" s="1"/>
  <c r="L22" i="9"/>
  <c r="K33" i="3"/>
  <c r="K32" i="3" s="1"/>
  <c r="J34" i="3"/>
  <c r="K83" i="3"/>
  <c r="J83" i="3" s="1"/>
  <c r="J84" i="3"/>
  <c r="M70" i="9"/>
  <c r="L70" i="9" s="1"/>
  <c r="M72" i="9"/>
  <c r="L72" i="9" s="1"/>
  <c r="M42" i="9"/>
  <c r="L42" i="9" s="1"/>
  <c r="K82" i="3" l="1"/>
  <c r="K81" i="3" s="1"/>
  <c r="J81" i="3" s="1"/>
  <c r="J33" i="3"/>
  <c r="K31" i="3"/>
  <c r="J32" i="3"/>
  <c r="I105" i="5"/>
  <c r="I93" i="5"/>
  <c r="I90" i="5"/>
  <c r="H90" i="5" s="1"/>
  <c r="I89" i="5"/>
  <c r="H89" i="5" s="1"/>
  <c r="I61" i="5"/>
  <c r="I60" i="5" s="1"/>
  <c r="K136" i="3"/>
  <c r="K139" i="3"/>
  <c r="K79" i="3"/>
  <c r="K63" i="3"/>
  <c r="M67" i="9"/>
  <c r="L67" i="9" s="1"/>
  <c r="M65" i="9"/>
  <c r="L65" i="9" s="1"/>
  <c r="N54" i="9"/>
  <c r="M54" i="9"/>
  <c r="L54" i="9" s="1"/>
  <c r="M48" i="9"/>
  <c r="L48" i="9" s="1"/>
  <c r="I92" i="5" l="1"/>
  <c r="H92" i="5" s="1"/>
  <c r="H93" i="5"/>
  <c r="H60" i="5"/>
  <c r="H61" i="5"/>
  <c r="I104" i="5"/>
  <c r="H104" i="5" s="1"/>
  <c r="H105" i="5"/>
  <c r="J82" i="3"/>
  <c r="K78" i="3"/>
  <c r="J78" i="3" s="1"/>
  <c r="J79" i="3"/>
  <c r="K138" i="3"/>
  <c r="J138" i="3" s="1"/>
  <c r="J139" i="3"/>
  <c r="K135" i="3"/>
  <c r="J135" i="3" s="1"/>
  <c r="J136" i="3"/>
  <c r="K62" i="3"/>
  <c r="J62" i="3" s="1"/>
  <c r="J63" i="3"/>
  <c r="K30" i="3"/>
  <c r="J31" i="3"/>
  <c r="M17" i="9"/>
  <c r="L17" i="9" s="1"/>
  <c r="M14" i="9"/>
  <c r="L14" i="9" s="1"/>
  <c r="K29" i="3" l="1"/>
  <c r="J29" i="3" s="1"/>
  <c r="J30" i="3"/>
  <c r="M90" i="9"/>
  <c r="L90" i="9" s="1"/>
  <c r="F31" i="7"/>
  <c r="I37" i="5"/>
  <c r="K177" i="3"/>
  <c r="I36" i="5" l="1"/>
  <c r="H36" i="5" s="1"/>
  <c r="H37" i="5"/>
  <c r="K176" i="3"/>
  <c r="J176" i="3" s="1"/>
  <c r="J177" i="3"/>
  <c r="I19" i="5"/>
  <c r="K126" i="3"/>
  <c r="I18" i="5" l="1"/>
  <c r="H18" i="5" s="1"/>
  <c r="H19" i="5"/>
  <c r="K125" i="3"/>
  <c r="J125" i="3" s="1"/>
  <c r="J126" i="3"/>
  <c r="N53" i="9"/>
  <c r="N52" i="9" s="1"/>
  <c r="N58" i="9"/>
  <c r="N57" i="9" s="1"/>
  <c r="N56" i="9" s="1"/>
  <c r="N11" i="9" l="1"/>
  <c r="N105" i="9"/>
  <c r="M103" i="9"/>
  <c r="M99" i="9"/>
  <c r="L99" i="9" s="1"/>
  <c r="M97" i="9"/>
  <c r="L97" i="9" s="1"/>
  <c r="M95" i="9"/>
  <c r="L95" i="9" s="1"/>
  <c r="M92" i="9"/>
  <c r="L92" i="9" s="1"/>
  <c r="M88" i="9"/>
  <c r="L88" i="9" s="1"/>
  <c r="M81" i="9"/>
  <c r="M77" i="9"/>
  <c r="M74" i="9"/>
  <c r="M64" i="9"/>
  <c r="L64" i="9" s="1"/>
  <c r="M61" i="9"/>
  <c r="M58" i="9"/>
  <c r="M53" i="9"/>
  <c r="M46" i="9"/>
  <c r="L46" i="9" s="1"/>
  <c r="M40" i="9"/>
  <c r="L40" i="9" s="1"/>
  <c r="M38" i="9"/>
  <c r="M33" i="9"/>
  <c r="L33" i="9" s="1"/>
  <c r="M31" i="9"/>
  <c r="L31" i="9" s="1"/>
  <c r="M28" i="9"/>
  <c r="M25" i="9"/>
  <c r="M16" i="9"/>
  <c r="L16" i="9" s="1"/>
  <c r="M13" i="9"/>
  <c r="L13" i="9" s="1"/>
  <c r="I150" i="5"/>
  <c r="I153" i="5"/>
  <c r="I145" i="5"/>
  <c r="H145" i="5" s="1"/>
  <c r="I143" i="5"/>
  <c r="H143" i="5" s="1"/>
  <c r="I140" i="5"/>
  <c r="H140" i="5" s="1"/>
  <c r="I138" i="5"/>
  <c r="H138" i="5" s="1"/>
  <c r="I136" i="5"/>
  <c r="H136" i="5" s="1"/>
  <c r="I133" i="5"/>
  <c r="I126" i="5"/>
  <c r="H126" i="5" s="1"/>
  <c r="I128" i="5"/>
  <c r="H128" i="5" s="1"/>
  <c r="I130" i="5"/>
  <c r="H130" i="5" s="1"/>
  <c r="I120" i="5"/>
  <c r="I102" i="5"/>
  <c r="I110" i="5"/>
  <c r="I115" i="5"/>
  <c r="I96" i="5"/>
  <c r="I72" i="5"/>
  <c r="I67" i="5"/>
  <c r="I58" i="5"/>
  <c r="I47" i="5"/>
  <c r="I42" i="5"/>
  <c r="I34" i="5"/>
  <c r="I13" i="5"/>
  <c r="I84" i="5"/>
  <c r="I78" i="5"/>
  <c r="I28" i="5"/>
  <c r="I22" i="5"/>
  <c r="M24" i="9" l="1"/>
  <c r="L24" i="9" s="1"/>
  <c r="L25" i="9"/>
  <c r="M57" i="9"/>
  <c r="L57" i="9" s="1"/>
  <c r="L58" i="9"/>
  <c r="M76" i="9"/>
  <c r="L76" i="9" s="1"/>
  <c r="L77" i="9"/>
  <c r="M27" i="9"/>
  <c r="L27" i="9" s="1"/>
  <c r="L28" i="9"/>
  <c r="M60" i="9"/>
  <c r="L60" i="9" s="1"/>
  <c r="L61" i="9"/>
  <c r="L80" i="9"/>
  <c r="L81" i="9"/>
  <c r="M52" i="9"/>
  <c r="L52" i="9" s="1"/>
  <c r="L53" i="9"/>
  <c r="M69" i="9"/>
  <c r="L69" i="9" s="1"/>
  <c r="L74" i="9"/>
  <c r="M102" i="9"/>
  <c r="L103" i="9"/>
  <c r="L38" i="9"/>
  <c r="M30" i="9"/>
  <c r="I27" i="5"/>
  <c r="H28" i="5"/>
  <c r="I33" i="5"/>
  <c r="H33" i="5" s="1"/>
  <c r="H34" i="5"/>
  <c r="I66" i="5"/>
  <c r="H67" i="5"/>
  <c r="I109" i="5"/>
  <c r="H110" i="5"/>
  <c r="I152" i="5"/>
  <c r="H152" i="5" s="1"/>
  <c r="H153" i="5"/>
  <c r="I77" i="5"/>
  <c r="H78" i="5"/>
  <c r="I41" i="5"/>
  <c r="H42" i="5"/>
  <c r="I71" i="5"/>
  <c r="H72" i="5"/>
  <c r="I101" i="5"/>
  <c r="H101" i="5" s="1"/>
  <c r="H102" i="5"/>
  <c r="I149" i="5"/>
  <c r="H149" i="5" s="1"/>
  <c r="H150" i="5"/>
  <c r="I83" i="5"/>
  <c r="H84" i="5"/>
  <c r="I95" i="5"/>
  <c r="H95" i="5" s="1"/>
  <c r="H96" i="5"/>
  <c r="I119" i="5"/>
  <c r="H120" i="5"/>
  <c r="I132" i="5"/>
  <c r="H132" i="5" s="1"/>
  <c r="H133" i="5"/>
  <c r="I21" i="5"/>
  <c r="H21" i="5" s="1"/>
  <c r="H22" i="5"/>
  <c r="I12" i="5"/>
  <c r="I11" i="5" s="1"/>
  <c r="H13" i="5"/>
  <c r="I57" i="5"/>
  <c r="H58" i="5"/>
  <c r="I114" i="5"/>
  <c r="H115" i="5"/>
  <c r="I40" i="5"/>
  <c r="H41" i="5"/>
  <c r="I46" i="5"/>
  <c r="H47" i="5"/>
  <c r="I148" i="5"/>
  <c r="I100" i="5"/>
  <c r="I88" i="5"/>
  <c r="M87" i="9"/>
  <c r="L87" i="9" s="1"/>
  <c r="M94" i="9"/>
  <c r="L94" i="9" s="1"/>
  <c r="M63" i="9"/>
  <c r="L63" i="9" s="1"/>
  <c r="I142" i="5"/>
  <c r="H142" i="5" s="1"/>
  <c r="I125" i="5"/>
  <c r="H125" i="5" s="1"/>
  <c r="I135" i="5"/>
  <c r="H135" i="5" s="1"/>
  <c r="K208" i="3"/>
  <c r="K200" i="3"/>
  <c r="K195" i="3"/>
  <c r="K189" i="3"/>
  <c r="K182" i="3"/>
  <c r="K174" i="3"/>
  <c r="K157" i="3"/>
  <c r="K149" i="3"/>
  <c r="K142" i="3"/>
  <c r="K129" i="3"/>
  <c r="K118" i="3"/>
  <c r="K111" i="3"/>
  <c r="K103" i="3"/>
  <c r="K94" i="3"/>
  <c r="J94" i="3" s="1"/>
  <c r="K90" i="3"/>
  <c r="J90" i="3" s="1"/>
  <c r="K92" i="3"/>
  <c r="J92" i="3" s="1"/>
  <c r="K97" i="3"/>
  <c r="K76" i="3"/>
  <c r="K70" i="3"/>
  <c r="K60" i="3"/>
  <c r="K47" i="3"/>
  <c r="K54" i="3"/>
  <c r="K40" i="3"/>
  <c r="K27" i="3"/>
  <c r="J27" i="3" s="1"/>
  <c r="K25" i="3"/>
  <c r="J25" i="3" s="1"/>
  <c r="K23" i="3"/>
  <c r="J23" i="3" s="1"/>
  <c r="K16" i="3"/>
  <c r="M101" i="9" l="1"/>
  <c r="L101" i="9" s="1"/>
  <c r="L102" i="9"/>
  <c r="M56" i="9"/>
  <c r="L56" i="9" s="1"/>
  <c r="L30" i="9"/>
  <c r="M12" i="9"/>
  <c r="I17" i="5"/>
  <c r="I16" i="5" s="1"/>
  <c r="H12" i="5"/>
  <c r="I32" i="5"/>
  <c r="I31" i="5" s="1"/>
  <c r="I87" i="5"/>
  <c r="H88" i="5"/>
  <c r="I99" i="5"/>
  <c r="H100" i="5"/>
  <c r="I113" i="5"/>
  <c r="H114" i="5"/>
  <c r="I70" i="5"/>
  <c r="H71" i="5"/>
  <c r="I76" i="5"/>
  <c r="H77" i="5"/>
  <c r="I108" i="5"/>
  <c r="H109" i="5"/>
  <c r="H17" i="5"/>
  <c r="I147" i="5"/>
  <c r="H147" i="5" s="1"/>
  <c r="H148" i="5"/>
  <c r="I56" i="5"/>
  <c r="H57" i="5"/>
  <c r="I118" i="5"/>
  <c r="H119" i="5"/>
  <c r="I82" i="5"/>
  <c r="H83" i="5"/>
  <c r="I65" i="5"/>
  <c r="H65" i="5" s="1"/>
  <c r="H66" i="5"/>
  <c r="I26" i="5"/>
  <c r="H27" i="5"/>
  <c r="I10" i="5"/>
  <c r="H11" i="5"/>
  <c r="I39" i="5"/>
  <c r="H39" i="5" s="1"/>
  <c r="H40" i="5"/>
  <c r="I45" i="5"/>
  <c r="H46" i="5"/>
  <c r="K148" i="3"/>
  <c r="J149" i="3"/>
  <c r="K15" i="3"/>
  <c r="J16" i="3"/>
  <c r="K39" i="3"/>
  <c r="K38" i="3" s="1"/>
  <c r="J40" i="3"/>
  <c r="K156" i="3"/>
  <c r="J156" i="3" s="1"/>
  <c r="J157" i="3"/>
  <c r="K194" i="3"/>
  <c r="J195" i="3"/>
  <c r="K53" i="3"/>
  <c r="J54" i="3"/>
  <c r="K75" i="3"/>
  <c r="J75" i="3" s="1"/>
  <c r="J76" i="3"/>
  <c r="K128" i="3"/>
  <c r="J128" i="3" s="1"/>
  <c r="J129" i="3"/>
  <c r="K173" i="3"/>
  <c r="J173" i="3" s="1"/>
  <c r="J174" i="3"/>
  <c r="K59" i="3"/>
  <c r="J60" i="3"/>
  <c r="K110" i="3"/>
  <c r="J111" i="3"/>
  <c r="K188" i="3"/>
  <c r="J189" i="3"/>
  <c r="K117" i="3"/>
  <c r="J118" i="3"/>
  <c r="K46" i="3"/>
  <c r="J46" i="3" s="1"/>
  <c r="J47" i="3"/>
  <c r="K96" i="3"/>
  <c r="J96" i="3" s="1"/>
  <c r="J97" i="3"/>
  <c r="K102" i="3"/>
  <c r="J103" i="3"/>
  <c r="K141" i="3"/>
  <c r="J141" i="3" s="1"/>
  <c r="J142" i="3"/>
  <c r="K181" i="3"/>
  <c r="J182" i="3"/>
  <c r="K207" i="3"/>
  <c r="J208" i="3"/>
  <c r="K199" i="3"/>
  <c r="J200" i="3"/>
  <c r="K69" i="3"/>
  <c r="J70" i="3"/>
  <c r="M79" i="9"/>
  <c r="L79" i="9" s="1"/>
  <c r="I124" i="5"/>
  <c r="K89" i="3"/>
  <c r="K22" i="3"/>
  <c r="M105" i="9" l="1"/>
  <c r="L105" i="9" s="1"/>
  <c r="M11" i="9"/>
  <c r="L11" i="9" s="1"/>
  <c r="L12" i="9"/>
  <c r="H32" i="5"/>
  <c r="H31" i="5"/>
  <c r="K172" i="3"/>
  <c r="H118" i="5"/>
  <c r="I117" i="5"/>
  <c r="H117" i="5" s="1"/>
  <c r="I107" i="5"/>
  <c r="H107" i="5" s="1"/>
  <c r="H108" i="5"/>
  <c r="I69" i="5"/>
  <c r="H69" i="5" s="1"/>
  <c r="H70" i="5"/>
  <c r="H99" i="5"/>
  <c r="I123" i="5"/>
  <c r="H124" i="5"/>
  <c r="I25" i="5"/>
  <c r="H26" i="5"/>
  <c r="I81" i="5"/>
  <c r="H82" i="5"/>
  <c r="H56" i="5"/>
  <c r="I55" i="5"/>
  <c r="I15" i="5"/>
  <c r="H15" i="5" s="1"/>
  <c r="H16" i="5"/>
  <c r="I75" i="5"/>
  <c r="H76" i="5"/>
  <c r="I112" i="5"/>
  <c r="H112" i="5" s="1"/>
  <c r="H113" i="5"/>
  <c r="I86" i="5"/>
  <c r="H86" i="5" s="1"/>
  <c r="H87" i="5"/>
  <c r="H10" i="5"/>
  <c r="I9" i="5"/>
  <c r="H9" i="5" s="1"/>
  <c r="I44" i="5"/>
  <c r="I30" i="5" s="1"/>
  <c r="H45" i="5"/>
  <c r="K155" i="3"/>
  <c r="K154" i="3" s="1"/>
  <c r="K153" i="3" s="1"/>
  <c r="K124" i="3"/>
  <c r="K123" i="3" s="1"/>
  <c r="K45" i="3"/>
  <c r="J45" i="3" s="1"/>
  <c r="J39" i="3"/>
  <c r="K74" i="3"/>
  <c r="K73" i="3" s="1"/>
  <c r="K134" i="3"/>
  <c r="K133" i="3" s="1"/>
  <c r="K21" i="3"/>
  <c r="J22" i="3"/>
  <c r="K171" i="3"/>
  <c r="J172" i="3"/>
  <c r="K180" i="3"/>
  <c r="J181" i="3"/>
  <c r="K52" i="3"/>
  <c r="J53" i="3"/>
  <c r="K14" i="3"/>
  <c r="J15" i="3"/>
  <c r="K101" i="3"/>
  <c r="J102" i="3"/>
  <c r="K187" i="3"/>
  <c r="J188" i="3"/>
  <c r="K58" i="3"/>
  <c r="J59" i="3"/>
  <c r="K206" i="3"/>
  <c r="J207" i="3"/>
  <c r="K116" i="3"/>
  <c r="J117" i="3"/>
  <c r="K109" i="3"/>
  <c r="J110" i="3"/>
  <c r="K193" i="3"/>
  <c r="J194" i="3"/>
  <c r="K147" i="3"/>
  <c r="J148" i="3"/>
  <c r="K198" i="3"/>
  <c r="J199" i="3"/>
  <c r="J155" i="3"/>
  <c r="K37" i="3"/>
  <c r="J38" i="3"/>
  <c r="K88" i="3"/>
  <c r="J89" i="3"/>
  <c r="K68" i="3"/>
  <c r="J69" i="3"/>
  <c r="J74" i="3" l="1"/>
  <c r="K44" i="3"/>
  <c r="K43" i="3" s="1"/>
  <c r="H55" i="5"/>
  <c r="I54" i="5"/>
  <c r="H54" i="5" s="1"/>
  <c r="I74" i="5"/>
  <c r="H74" i="5" s="1"/>
  <c r="H75" i="5"/>
  <c r="I24" i="5"/>
  <c r="H24" i="5" s="1"/>
  <c r="H25" i="5"/>
  <c r="I98" i="5"/>
  <c r="H98" i="5" s="1"/>
  <c r="I80" i="5"/>
  <c r="H80" i="5" s="1"/>
  <c r="H81" i="5"/>
  <c r="I122" i="5"/>
  <c r="H122" i="5" s="1"/>
  <c r="H123" i="5"/>
  <c r="H44" i="5"/>
  <c r="J124" i="3"/>
  <c r="J134" i="3"/>
  <c r="K146" i="3"/>
  <c r="J147" i="3"/>
  <c r="K205" i="3"/>
  <c r="J206" i="3"/>
  <c r="K122" i="3"/>
  <c r="J123" i="3"/>
  <c r="J52" i="3"/>
  <c r="K51" i="3"/>
  <c r="K108" i="3"/>
  <c r="J109" i="3"/>
  <c r="K186" i="3"/>
  <c r="J187" i="3"/>
  <c r="J171" i="3"/>
  <c r="K192" i="3"/>
  <c r="J193" i="3"/>
  <c r="K115" i="3"/>
  <c r="J116" i="3"/>
  <c r="J58" i="3"/>
  <c r="K57" i="3"/>
  <c r="K100" i="3"/>
  <c r="J101" i="3"/>
  <c r="K13" i="3"/>
  <c r="J14" i="3"/>
  <c r="K179" i="3"/>
  <c r="J179" i="3" s="1"/>
  <c r="J180" i="3"/>
  <c r="K20" i="3"/>
  <c r="J21" i="3"/>
  <c r="K197" i="3"/>
  <c r="J198" i="3"/>
  <c r="J154" i="3"/>
  <c r="K72" i="3"/>
  <c r="J72" i="3" s="1"/>
  <c r="J73" i="3"/>
  <c r="K132" i="3"/>
  <c r="J133" i="3"/>
  <c r="K36" i="3"/>
  <c r="J36" i="3" s="1"/>
  <c r="J37" i="3"/>
  <c r="K87" i="3"/>
  <c r="J88" i="3"/>
  <c r="K67" i="3"/>
  <c r="J68" i="3"/>
  <c r="J44" i="3" l="1"/>
  <c r="H30" i="5"/>
  <c r="I155" i="5"/>
  <c r="H155" i="5" s="1"/>
  <c r="J57" i="3"/>
  <c r="K56" i="3"/>
  <c r="J56" i="3" s="1"/>
  <c r="K50" i="3"/>
  <c r="J50" i="3" s="1"/>
  <c r="J51" i="3"/>
  <c r="K19" i="3"/>
  <c r="J20" i="3"/>
  <c r="K12" i="3"/>
  <c r="J13" i="3"/>
  <c r="K191" i="3"/>
  <c r="J191" i="3" s="1"/>
  <c r="J192" i="3"/>
  <c r="K185" i="3"/>
  <c r="J185" i="3" s="1"/>
  <c r="J186" i="3"/>
  <c r="K204" i="3"/>
  <c r="J205" i="3"/>
  <c r="K99" i="3"/>
  <c r="J99" i="3" s="1"/>
  <c r="J100" i="3"/>
  <c r="K114" i="3"/>
  <c r="J115" i="3"/>
  <c r="K170" i="3"/>
  <c r="J108" i="3"/>
  <c r="K107" i="3"/>
  <c r="K121" i="3"/>
  <c r="J121" i="3" s="1"/>
  <c r="J122" i="3"/>
  <c r="K145" i="3"/>
  <c r="J146" i="3"/>
  <c r="J197" i="3"/>
  <c r="K131" i="3"/>
  <c r="J132" i="3"/>
  <c r="K152" i="3"/>
  <c r="J153" i="3"/>
  <c r="K42" i="3"/>
  <c r="J42" i="3" s="1"/>
  <c r="J43" i="3"/>
  <c r="K86" i="3"/>
  <c r="J86" i="3" s="1"/>
  <c r="J87" i="3"/>
  <c r="J67" i="3"/>
  <c r="F25" i="7"/>
  <c r="F22" i="7"/>
  <c r="F20" i="7"/>
  <c r="F33" i="7"/>
  <c r="K184" i="3" l="1"/>
  <c r="J184" i="3" s="1"/>
  <c r="K11" i="3"/>
  <c r="J11" i="3" s="1"/>
  <c r="J12" i="3"/>
  <c r="J145" i="3"/>
  <c r="K144" i="3"/>
  <c r="J144" i="3" s="1"/>
  <c r="K49" i="3"/>
  <c r="J49" i="3" s="1"/>
  <c r="K169" i="3"/>
  <c r="J169" i="3" s="1"/>
  <c r="J170" i="3"/>
  <c r="J107" i="3"/>
  <c r="K106" i="3"/>
  <c r="J114" i="3"/>
  <c r="K113" i="3"/>
  <c r="J113" i="3" s="1"/>
  <c r="K203" i="3"/>
  <c r="J204" i="3"/>
  <c r="K18" i="3"/>
  <c r="J18" i="3" s="1"/>
  <c r="J19" i="3"/>
  <c r="J152" i="3"/>
  <c r="J131" i="3"/>
  <c r="F29" i="7"/>
  <c r="E29" i="7" s="1"/>
  <c r="F35" i="7" l="1"/>
  <c r="E35" i="7" s="1"/>
  <c r="K10" i="3"/>
  <c r="J10" i="3" s="1"/>
  <c r="K202" i="3"/>
  <c r="J202" i="3" s="1"/>
  <c r="J203" i="3"/>
  <c r="K120" i="3"/>
  <c r="J120" i="3" s="1"/>
  <c r="K151" i="3"/>
  <c r="J151" i="3" s="1"/>
  <c r="K105" i="3"/>
  <c r="J105" i="3" s="1"/>
  <c r="J106" i="3"/>
  <c r="K210" i="3" l="1"/>
  <c r="J210" i="3" s="1"/>
</calcChain>
</file>

<file path=xl/sharedStrings.xml><?xml version="1.0" encoding="utf-8"?>
<sst xmlns="http://schemas.openxmlformats.org/spreadsheetml/2006/main" count="3396" uniqueCount="233">
  <si>
    <t>тыс. руб.</t>
  </si>
  <si>
    <t xml:space="preserve"> </t>
  </si>
  <si>
    <t>Наименование</t>
  </si>
  <si>
    <t>Рз</t>
  </si>
  <si>
    <t>Пр</t>
  </si>
  <si>
    <t>КЦСР</t>
  </si>
  <si>
    <t>КВР</t>
  </si>
  <si>
    <t>МП</t>
  </si>
  <si>
    <t>ПП</t>
  </si>
  <si>
    <t>НР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</si>
  <si>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</si>
  <si>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</si>
  <si>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</si>
  <si>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государственных (муниципальных) нужд</t>
  </si>
  <si>
    <t>Иные бюджетные ассигнования</t>
  </si>
  <si>
    <t>Резервные фонды</t>
  </si>
  <si>
    <t>Резервные средства</t>
  </si>
  <si>
    <t>Другие общегосударственные вопросы</t>
  </si>
  <si>
    <t>Мероприятия по противодействию злоупотреблению наркотиками и их незаконному обороту</t>
  </si>
  <si>
    <t>Прочие мероприятия органов местного самоуправления</t>
  </si>
  <si>
    <t>Расходы на выплаты персоналу казенных учреждений</t>
  </si>
  <si>
    <t xml:space="preserve">Национальная оборона </t>
  </si>
  <si>
    <t>Мобилизационная  и вневойсковая подготовка</t>
  </si>
  <si>
    <t>Непрограммные расходы</t>
  </si>
  <si>
    <t>Национальная безопасность и правоохранительная деятельность</t>
  </si>
  <si>
    <t>Государственная регистрация актов гражданского состояния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</si>
  <si>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</si>
  <si>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Подпрограмма «Организация и обеспечение мероприятий в сфере гражданской обороны, защита населения и территорий сельского поселения Саранпауль от чрезвычайных ситуаций»</t>
  </si>
  <si>
    <t>Национальная экономика</t>
  </si>
  <si>
    <t>Общеэкономические вопросы</t>
  </si>
  <si>
    <t>Подпрограмма «Содействие трудоустройству граждан в сельском поселении Саранпауль»</t>
  </si>
  <si>
    <t>Дорожное хозяйство</t>
  </si>
  <si>
    <t>Подпрограмма «Дорожное хозяйство»</t>
  </si>
  <si>
    <t>Связь и информатика</t>
  </si>
  <si>
    <t>Услуги в области информационных технологий</t>
  </si>
  <si>
    <t>Жилищно-коммунальное хозяйство</t>
  </si>
  <si>
    <t>Жилищное хозяйство</t>
  </si>
  <si>
    <t>Подпрограмма «Обеспечение равных прав потребителей на получение энергетических ресурсов»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</si>
  <si>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</si>
  <si>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</si>
  <si>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</si>
  <si>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</si>
  <si>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</si>
  <si>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</si>
  <si>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Межбюджетные трансферты</t>
  </si>
  <si>
    <t>ВСЕГО РАСХОДОВ</t>
  </si>
  <si>
    <t xml:space="preserve">                   </t>
  </si>
  <si>
    <t xml:space="preserve">  </t>
  </si>
  <si>
    <t>01</t>
  </si>
  <si>
    <t>00</t>
  </si>
  <si>
    <t>0000</t>
  </si>
  <si>
    <t>000</t>
  </si>
  <si>
    <t>02</t>
  </si>
  <si>
    <t>0</t>
  </si>
  <si>
    <t>04</t>
  </si>
  <si>
    <t>1</t>
  </si>
  <si>
    <t>03</t>
  </si>
  <si>
    <t>09</t>
  </si>
  <si>
    <t>07</t>
  </si>
  <si>
    <t>05</t>
  </si>
  <si>
    <t>08</t>
  </si>
  <si>
    <t>13</t>
  </si>
  <si>
    <t>2</t>
  </si>
  <si>
    <t>200</t>
  </si>
  <si>
    <t>240</t>
  </si>
  <si>
    <t>4</t>
  </si>
  <si>
    <t>Подпрограмма "Содействие проведению капитального ремонта многоквартирных домов"</t>
  </si>
  <si>
    <t>50</t>
  </si>
  <si>
    <t>800</t>
  </si>
  <si>
    <t>870</t>
  </si>
  <si>
    <t>3</t>
  </si>
  <si>
    <t>5</t>
  </si>
  <si>
    <t>14</t>
  </si>
  <si>
    <t>ППП</t>
  </si>
  <si>
    <t>Уплата прочих налогов, сборов и иных платежей</t>
  </si>
  <si>
    <t>Иные межбюджетные трансферты</t>
  </si>
  <si>
    <t>в т.ч.за счет субвенций</t>
  </si>
  <si>
    <t>тыс.руб.</t>
  </si>
  <si>
    <t>Подпрограмма "Создание условий для обеспечения качественными коммунальными услугами"</t>
  </si>
  <si>
    <t>Иные закупки товаров, работ и услуг для обеспечения государственных (муниципальных) нужд</t>
  </si>
  <si>
    <t xml:space="preserve">Код 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</si>
  <si>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</si>
  <si>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650 01 05 00 00 00 0000 000</t>
  </si>
  <si>
    <t>Изменение остатков средств на счетах по учету средств бюджета</t>
  </si>
  <si>
    <t>650 01 05 02 01 10 0000 510</t>
  </si>
  <si>
    <t>650 01 05 02 01 10 0000 610</t>
  </si>
  <si>
    <t>Всего:</t>
  </si>
  <si>
    <t>100</t>
  </si>
  <si>
    <t>110</t>
  </si>
  <si>
    <t>Распределение бюджетных ассигнований по разделам, подразделам,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2016 год</t>
  </si>
  <si>
    <t>Распределение бюджетных ассигнований по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2016 год</t>
  </si>
  <si>
    <t>Распределение бюджетных ассигнований по разделам, подразделам классификации  расходов бюджета сельского поселения Саранпауль на 2016 год</t>
  </si>
  <si>
    <t>Ведомственная структура расходов бюджета сельского поселения Саранпауль на 2016 год</t>
  </si>
  <si>
    <t>Источники внутреннего финансирования дефицита бюджета  сельского поселения Саранпауль  на 2016 год</t>
  </si>
  <si>
    <t>00000</t>
  </si>
  <si>
    <t>Муниципальная программа "Совершенствование муниципального управления в сельском поселении Саранпауль на 2014-2017 годы"</t>
  </si>
  <si>
    <t>18</t>
  </si>
  <si>
    <t>Подпрограмма "Обеспечение исполнения полномочий администрации сельского поселения Саранпауль и подведомственных учреждений"</t>
  </si>
  <si>
    <t>Основное мероприятие "Обеспечение выполнения полномочий и функций администрации сельского поселения Саранпауль и подведомственных учреждений"</t>
  </si>
  <si>
    <t>Глава муниципального образования</t>
  </si>
  <si>
    <t>02030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</si>
  <si>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</si>
  <si>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</si>
  <si>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</si>
  <si>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02040</t>
  </si>
  <si>
    <t>850</t>
  </si>
  <si>
    <t>Обеспечение проведения выборов и референдумов</t>
  </si>
  <si>
    <t>Расходы на подготовку и проведение выборов в Березовском районе</t>
  </si>
  <si>
    <t>22050</t>
  </si>
  <si>
    <t>11</t>
  </si>
  <si>
    <t>16</t>
  </si>
  <si>
    <t>Подпрограмма "Подпрограмма "Управление муниципальным долгом в сельском поселении Саранпауль"</t>
  </si>
  <si>
    <t>Основное мероприятие "Управление Резервным фондом сельского поселения Саранпауль"</t>
  </si>
  <si>
    <t>Упараление Резервным фондом</t>
  </si>
  <si>
    <t>22020</t>
  </si>
  <si>
    <t xml:space="preserve">Муниципальная программа "Социальная поддержка жителей сельского поселения Саранпауль на 2014 – 2017 годы" </t>
  </si>
  <si>
    <t>Подпрограмма "Дети Югры"</t>
  </si>
  <si>
    <t>Основное мероприятие "Организация отдыха, оздоровления и занятости детей"</t>
  </si>
  <si>
    <t>Реализация мероприятий</t>
  </si>
  <si>
    <t>99990</t>
  </si>
  <si>
    <t>Мунципальная программа "Обеспечение прав и законных интересов населения сельского поселения Саранпауль в отдельных сферах жизнедеятельности в 2014-2017 годах</t>
  </si>
  <si>
    <t>10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</si>
  <si>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</si>
  <si>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</si>
  <si>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Субсидии  для создания условий для деятельности народных дружин</t>
  </si>
  <si>
    <t>82300</t>
  </si>
  <si>
    <t>Подпрограмма "Профилактика незаконного оборота и потребления наркотических средств и психотропных средств в сельском поселении Саранпауль»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</si>
  <si>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</si>
  <si>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20040</t>
  </si>
  <si>
    <t>Муниципальная программа "Создание условий для эффективного и ответственного управления муниципальными финансами, повышение устойчивости бюджета сельския поселения Саранпауль в  2014-2017 гг."</t>
  </si>
  <si>
    <t>Подпрограмма "Поддержание устойчивого исполнения бюджета сельского поселения Саранпауль"</t>
  </si>
  <si>
    <t>Основное мероприятие "Компенсация дополнительных расходов, возникших в результате решений, принятых органами власти другого уровня"</t>
  </si>
  <si>
    <t>Субсидии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</t>
  </si>
  <si>
    <t>82420</t>
  </si>
  <si>
    <t>Основное мероприятие "Обеспечение деятельности Админстрации сп.Саранпауль и подведомственных учреждений"</t>
  </si>
  <si>
    <t>02400</t>
  </si>
  <si>
    <t>Подпрограмма "Организация бюджетного процесса в сельском поселении Саранпауль"</t>
  </si>
  <si>
    <t>Расходы на обеспечение деятельности (оказание услуг) муниципальных учреждений учреждений</t>
  </si>
  <si>
    <t>00590</t>
  </si>
  <si>
    <t>Фонд оплаты труда казенных учреждений и взносы по обязательному социальному страхованию</t>
  </si>
  <si>
    <t>Содержание специалиста ВУС</t>
  </si>
  <si>
    <t>Непрограммное направление деятельности "Исполнение отдельных расходных обязательств сельского поселения Саранпауль"</t>
  </si>
  <si>
    <t>Субвенции на осуществление первичного военного учета на территориях, где отсутствуют военные комиссариаты</t>
  </si>
  <si>
    <t>51180</t>
  </si>
  <si>
    <t>Муниципальная программа "Обеспечение прав и законных интересов населения сельского поселения Саранпауль в отдельных сферах жизнедеятельности в 2014-2017 годах"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</si>
  <si>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</si>
  <si>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ХМАО-Югрф в отдельных сферах жизнедеятельности" (за счет средств автономного округа)</t>
  </si>
  <si>
    <t>D9300</t>
  </si>
  <si>
    <t>Предупреждение и ликвидация последствий ЧС природного и техногенного характера, ГО.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</si>
  <si>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поселение Саранпауль на 2014-2017 годы"</t>
  </si>
  <si>
    <t>Реализация мероприятий муниципальной программы "Защита населения и территорий от чрезвычайных ситуаций, обеспечение пожарной безопасности в Березовском районе на 2014-2020 годы"</t>
  </si>
  <si>
    <t xml:space="preserve">Реализация мероприятий </t>
  </si>
  <si>
    <t>Муниципальная программа "Содействие занятости населения в сельком поселения Саранауль на 2014-2017 годы"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</si>
  <si>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</si>
  <si>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Расходы местного бюджета (в т.ч. и поселения) на софинансирование программ из бюджета автономного округа</t>
  </si>
  <si>
    <t>S0001</t>
  </si>
  <si>
    <t>Содержание и ремонт дорог</t>
  </si>
  <si>
    <t>Муниципальная программа "Развитие транспортной системы сельского поселения Саранпауль на 2014-2017 годы"</t>
  </si>
  <si>
    <t>15</t>
  </si>
  <si>
    <t>Основное мероприятие "Сохранность автомобильных дорог общего пользования местного значения"</t>
  </si>
  <si>
    <t>Отдельные мероприятия в области информационно-коммуникационных технологий и связи</t>
  </si>
  <si>
    <t>Муниципальная программа "Информационное общество сельского поселения Саранауль на 2014-2017 годы»</t>
  </si>
  <si>
    <t>Подпрограмма "Обеспечение деятельности МКУ "ХЭС сп.Саранпауль"</t>
  </si>
  <si>
    <t>Основное мероприятие "Создание условий для выполнения своих служебных обязанностей работниками МКУ "ХЭС сп.Саранпауль"</t>
  </si>
  <si>
    <t>20070</t>
  </si>
  <si>
    <t>Муниципальная программа "Развитие жилищно-коммунального комплекса и повышение энергетической эффективности в сельском поселение Саранпауль на 2014-2017 годы"</t>
  </si>
  <si>
    <t xml:space="preserve">Основное  мероприятие «Управление  и содержание общего имущества многоквартирных домов» </t>
  </si>
  <si>
    <t>Субсидии некоммерческой организации "Югорский фонд капитального ремонта многоквартирных домов"</t>
  </si>
  <si>
    <t>96010</t>
  </si>
  <si>
    <t>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 ориентированным розничным ценам"</t>
  </si>
  <si>
    <t>Предосталение субсидий организациям</t>
  </si>
  <si>
    <t>61100</t>
  </si>
  <si>
    <t>810</t>
  </si>
  <si>
    <t>Основное мероприятие "Подготовка систем коммунальной инфраструктуры к осенне-зимнему периоду"</t>
  </si>
  <si>
    <t>Муниципальная программа «Управление муниципальным имуществом в сельском поселении Саранпауль на 2014-2017 годы»</t>
  </si>
  <si>
    <t>17</t>
  </si>
  <si>
    <t>Основное мероприятие "Управление и распоряжение муниципальным имуществом и земельными ресурсами в сельском поселение Саранпауль"</t>
  </si>
  <si>
    <t>06</t>
  </si>
  <si>
    <t>Подпрограмма "Обеспечение стабильной благополучной эпизоотической обстановки в сельском поселении Саранпауль и защиты населения от болезней, общих для человека и животных"</t>
  </si>
  <si>
    <t>Основное мероприятие "Реализация государственного полномочия по обеспечению стабильной благополучной эпизоотической обстановки в сельском поселении Саранпауль и защита населения от болезней, опасных для человека и животных"</t>
  </si>
  <si>
    <t>320</t>
  </si>
  <si>
    <t>500</t>
  </si>
  <si>
    <t>540</t>
  </si>
  <si>
    <t>ВСЕГО РАСХОДОВ БЮДЖЕТА</t>
  </si>
  <si>
    <t>ОМ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</si>
  <si>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</si>
  <si>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</si>
  <si>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Органы юстиции</t>
  </si>
  <si>
    <t>300</t>
  </si>
  <si>
    <t>9</t>
  </si>
  <si>
    <t>Администрация сельского поселения Саранпауль</t>
  </si>
  <si>
    <t>85060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</si>
  <si>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</si>
  <si>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650</t>
  </si>
  <si>
    <t>Субсидии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</si>
  <si>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82190</t>
  </si>
  <si>
    <t>Муниципальная программа "Создание условий для эффективного и ответственного управления муниципальными финансами, повышение устойчивости бюджета сельского поселения Саранпауль на 2014 год и плановый период 2015-2017 годов"</t>
  </si>
  <si>
    <t>Муниципальная программа "Развитие агропромышленного комплекса в сельском поселении Саранпауль в 2014 – 2017 годах"</t>
  </si>
  <si>
    <t>Муниципальная программа "Содействие занятости населения в сельском поселения Саранпауль на 2014-2017 годы"</t>
  </si>
  <si>
    <t>Предоставление субсидий организациям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</si>
  <si>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ХМАО-Югра в отдельных сферах жизнедеятельности" (за счет средств автономного округа)</t>
  </si>
  <si>
    <t>Расходы на обеспечение деятельности (оказание услуг) муниципальных учреждений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</si>
  <si>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</si>
  <si>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</si>
  <si>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Расходы на подготовку и проведение выборов в сельском поселении Саранпауль</t>
  </si>
  <si>
    <t>Подпрограмма "Управление муниципальным долгом в сельском поселении Саранпауль"</t>
  </si>
  <si>
    <t>89010</t>
  </si>
  <si>
    <t>Иные межбюджетные трансферты из бюджетов муниципального района бюджетам городских, сельских поселений на осуществление части полномочий по решению вопросов местного значения в соответствии с заключенными соглашениями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</si>
  <si>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</si>
  <si>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</si>
  <si>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89020</t>
  </si>
  <si>
    <t>Иные межбюджетные трансферты из бюджетов городских, сельских поселений в бюджет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</si>
  <si>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Основное мероприятие "Обеспечение деятельности администрации сельского поселения Саранпауль"</t>
  </si>
  <si>
    <t>Приложение 2  к  решению Совета депутатов Сельского поселения Саранпауль от 18 декабря 2015 г. №91</t>
  </si>
  <si>
    <t xml:space="preserve">Приложение 3 к  решению Совета депутатов сельского поселения Саранпауль  от 18 декабря 2015г. №91 </t>
  </si>
  <si>
    <t>Приложение 4 к  решению Совета депутатов сельского поселения Саранпауль  от 18 декабря 2015г. №91</t>
  </si>
  <si>
    <t>Приложение 5  к  решению Совета депутатов Сельского поселения Саранпауль от 18 декабря 2015 г. №91</t>
  </si>
  <si>
    <t>Приложение 10  к  решению Совета депутатов Сельского поселения Саранпауль от  18 декабря 2015 г. №91</t>
  </si>
  <si>
    <t>Приложение 1</t>
  </si>
  <si>
    <t>Приложение 2</t>
  </si>
  <si>
    <t>Приложение 3</t>
  </si>
  <si>
    <t>Приложение 4</t>
  </si>
  <si>
    <t>Приложение 6</t>
  </si>
  <si>
    <t>Сумма на год (тыс. руб.)</t>
  </si>
  <si>
    <t>Уточнение (+,-)</t>
  </si>
  <si>
    <t>Уточненная сумма на год (тыс. руб.)</t>
  </si>
  <si>
    <t>7</t>
  </si>
  <si>
    <t>8</t>
  </si>
  <si>
    <t>12</t>
  </si>
  <si>
    <t>6</t>
  </si>
  <si>
    <t>Подпрограмма "Обеспечение реализации муниципальной программы"</t>
  </si>
  <si>
    <t>Основное  мероприятие «Содержание муниципального жилого фонда»</t>
  </si>
  <si>
    <t>Реализация мероприятий (в случае если не предусмотрено по обособленным направлениям расходов)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</si>
</sst>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62"/>
      <name val="Arial Cyr"/>
      <charset val="204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0" fillId="0" borderId="0"/>
    <xf numFmtId="0" fontId="12" fillId="0" borderId="1" applyNumberFormat="0">
      <alignment horizontal="right" vertical="top"/>
    </xf>
    <xf numFmtId="49" fontId="11" fillId="2" borderId="1">
      <alignment horizontal="left" vertical="top" wrapText="1"/>
    </xf>
    <xf numFmtId="0" fontId="12" fillId="3" borderId="1">
      <alignment horizontal="left" vertical="top" wrapText="1"/>
    </xf>
  </cellStyleXfs>
  <cellXfs count="15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49" fontId="0" fillId="0" borderId="0" xfId="0" applyNumberFormat="1"/>
    <xf numFmtId="49" fontId="5" fillId="0" borderId="0" xfId="0" applyNumberFormat="1" applyFont="1" applyAlignment="1">
      <alignment horizontal="right" vertical="center" wrapText="1"/>
    </xf>
    <xf numFmtId="0" fontId="14" fillId="0" borderId="0" xfId="0" applyFont="1"/>
    <xf numFmtId="0" fontId="1" fillId="0" borderId="0" xfId="0" applyFont="1"/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0" fillId="0" borderId="2" xfId="0" applyFont="1" applyFill="1" applyBorder="1" applyAlignment="1">
      <alignment horizontal="left" vertical="justify" wrapText="1"/>
    </xf>
    <xf numFmtId="4" fontId="25" fillId="0" borderId="2" xfId="0" applyNumberFormat="1" applyFont="1" applyFill="1" applyBorder="1" applyAlignment="1">
      <alignment horizontal="center"/>
    </xf>
    <xf numFmtId="4" fontId="20" fillId="0" borderId="2" xfId="0" applyNumberFormat="1" applyFont="1" applyFill="1" applyBorder="1" applyAlignment="1">
      <alignment horizontal="center"/>
    </xf>
    <xf numFmtId="49" fontId="26" fillId="0" borderId="2" xfId="0" applyNumberFormat="1" applyFont="1" applyFill="1" applyBorder="1" applyAlignment="1">
      <alignment horizontal="center"/>
    </xf>
    <xf numFmtId="49" fontId="20" fillId="0" borderId="2" xfId="0" applyNumberFormat="1" applyFont="1" applyFill="1" applyBorder="1" applyAlignment="1">
      <alignment horizontal="center"/>
    </xf>
    <xf numFmtId="49" fontId="24" fillId="0" borderId="2" xfId="0" applyNumberFormat="1" applyFont="1" applyFill="1" applyBorder="1" applyAlignment="1">
      <alignment horizontal="center"/>
    </xf>
    <xf numFmtId="49" fontId="24" fillId="0" borderId="2" xfId="0" applyNumberFormat="1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wrapText="1"/>
    </xf>
    <xf numFmtId="4" fontId="23" fillId="0" borderId="2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wrapText="1"/>
    </xf>
    <xf numFmtId="0" fontId="19" fillId="0" borderId="2" xfId="0" applyFont="1" applyFill="1" applyBorder="1" applyAlignment="1">
      <alignment wrapText="1"/>
    </xf>
    <xf numFmtId="4" fontId="25" fillId="0" borderId="2" xfId="0" applyNumberFormat="1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left" vertical="justify"/>
    </xf>
    <xf numFmtId="0" fontId="20" fillId="0" borderId="2" xfId="0" applyFont="1" applyFill="1" applyBorder="1" applyAlignment="1">
      <alignment horizontal="left" vertical="justify"/>
    </xf>
    <xf numFmtId="0" fontId="25" fillId="0" borderId="2" xfId="0" applyFont="1" applyFill="1" applyBorder="1"/>
    <xf numFmtId="0" fontId="25" fillId="0" borderId="2" xfId="0" applyFont="1" applyFill="1" applyBorder="1" applyAlignment="1">
      <alignment wrapText="1"/>
    </xf>
    <xf numFmtId="0" fontId="20" fillId="0" borderId="2" xfId="0" applyFont="1" applyFill="1" applyBorder="1" applyAlignment="1">
      <alignment wrapText="1"/>
    </xf>
    <xf numFmtId="0" fontId="20" fillId="0" borderId="2" xfId="0" applyFont="1" applyFill="1" applyBorder="1" applyAlignment="1">
      <alignment vertical="justify" wrapText="1"/>
    </xf>
    <xf numFmtId="49" fontId="20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/>
    <xf numFmtId="49" fontId="24" fillId="0" borderId="2" xfId="0" applyNumberFormat="1" applyFont="1" applyFill="1" applyBorder="1" applyAlignment="1">
      <alignment horizontal="center" vertical="top" wrapText="1"/>
    </xf>
    <xf numFmtId="49" fontId="26" fillId="0" borderId="2" xfId="0" applyNumberFormat="1" applyFont="1" applyFill="1" applyBorder="1" applyAlignment="1">
      <alignment horizontal="center" vertical="top" wrapText="1"/>
    </xf>
    <xf numFmtId="49" fontId="26" fillId="0" borderId="2" xfId="0" applyNumberFormat="1" applyFont="1" applyFill="1" applyBorder="1" applyAlignment="1">
      <alignment horizontal="center" wrapText="1"/>
    </xf>
    <xf numFmtId="49" fontId="24" fillId="0" borderId="2" xfId="0" applyNumberFormat="1" applyFont="1" applyFill="1" applyBorder="1" applyAlignment="1">
      <alignment horizontal="center" wrapText="1"/>
    </xf>
    <xf numFmtId="14" fontId="20" fillId="0" borderId="2" xfId="0" applyNumberFormat="1" applyFont="1" applyFill="1" applyBorder="1" applyAlignment="1">
      <alignment horizontal="left" wrapText="1"/>
    </xf>
    <xf numFmtId="0" fontId="20" fillId="0" borderId="2" xfId="0" applyFont="1" applyFill="1" applyBorder="1" applyAlignment="1">
      <alignment horizontal="center"/>
    </xf>
    <xf numFmtId="0" fontId="21" fillId="0" borderId="2" xfId="0" applyFont="1" applyFill="1" applyBorder="1"/>
    <xf numFmtId="49" fontId="22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20" fillId="0" borderId="2" xfId="0" applyFont="1" applyFill="1" applyBorder="1" applyAlignment="1">
      <alignment vertical="top" wrapText="1"/>
    </xf>
    <xf numFmtId="2" fontId="20" fillId="0" borderId="2" xfId="0" applyNumberFormat="1" applyFont="1" applyFill="1" applyBorder="1" applyAlignment="1">
      <alignment wrapText="1"/>
    </xf>
    <xf numFmtId="2" fontId="25" fillId="0" borderId="2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wrapText="1"/>
    </xf>
    <xf numFmtId="0" fontId="26" fillId="0" borderId="2" xfId="0" applyFont="1" applyFill="1" applyBorder="1" applyAlignment="1">
      <alignment horizontal="center"/>
    </xf>
    <xf numFmtId="49" fontId="26" fillId="0" borderId="2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wrapText="1"/>
    </xf>
    <xf numFmtId="49" fontId="24" fillId="0" borderId="4" xfId="0" applyNumberFormat="1" applyFont="1" applyFill="1" applyBorder="1" applyAlignment="1">
      <alignment horizontal="center"/>
    </xf>
    <xf numFmtId="4" fontId="25" fillId="0" borderId="4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49" fontId="20" fillId="0" borderId="2" xfId="0" applyNumberFormat="1" applyFont="1" applyFill="1" applyBorder="1" applyAlignment="1">
      <alignment horizontal="right" wrapText="1"/>
    </xf>
    <xf numFmtId="49" fontId="25" fillId="0" borderId="2" xfId="0" applyNumberFormat="1" applyFont="1" applyFill="1" applyBorder="1" applyAlignment="1">
      <alignment horizontal="right" wrapText="1"/>
    </xf>
    <xf numFmtId="49" fontId="20" fillId="0" borderId="2" xfId="0" applyNumberFormat="1" applyFont="1" applyFill="1" applyBorder="1" applyAlignment="1">
      <alignment horizontal="right" vertical="top" wrapText="1"/>
    </xf>
    <xf numFmtId="49" fontId="18" fillId="0" borderId="2" xfId="0" applyNumberFormat="1" applyFont="1" applyFill="1" applyBorder="1" applyAlignment="1">
      <alignment horizontal="right"/>
    </xf>
    <xf numFmtId="49" fontId="25" fillId="0" borderId="2" xfId="0" applyNumberFormat="1" applyFont="1" applyFill="1" applyBorder="1" applyAlignment="1">
      <alignment horizontal="right" vertical="center" wrapText="1"/>
    </xf>
    <xf numFmtId="49" fontId="19" fillId="0" borderId="2" xfId="0" applyNumberFormat="1" applyFont="1" applyFill="1" applyBorder="1" applyAlignment="1">
      <alignment horizontal="right" wrapText="1"/>
    </xf>
    <xf numFmtId="49" fontId="6" fillId="0" borderId="2" xfId="0" applyNumberFormat="1" applyFont="1" applyFill="1" applyBorder="1" applyAlignment="1">
      <alignment horizontal="right" vertical="center" wrapText="1"/>
    </xf>
    <xf numFmtId="49" fontId="21" fillId="0" borderId="2" xfId="0" applyNumberFormat="1" applyFont="1" applyFill="1" applyBorder="1" applyAlignment="1">
      <alignment horizontal="right"/>
    </xf>
    <xf numFmtId="49" fontId="25" fillId="0" borderId="2" xfId="0" applyNumberFormat="1" applyFont="1" applyFill="1" applyBorder="1" applyAlignment="1">
      <alignment horizontal="right" vertical="center"/>
    </xf>
    <xf numFmtId="49" fontId="20" fillId="0" borderId="2" xfId="0" applyNumberFormat="1" applyFont="1" applyFill="1" applyBorder="1" applyAlignment="1">
      <alignment horizontal="right" vertical="center" wrapText="1"/>
    </xf>
    <xf numFmtId="49" fontId="21" fillId="0" borderId="2" xfId="0" applyNumberFormat="1" applyFont="1" applyFill="1" applyBorder="1" applyAlignment="1">
      <alignment horizontal="right" wrapText="1"/>
    </xf>
    <xf numFmtId="49" fontId="25" fillId="0" borderId="2" xfId="0" applyNumberFormat="1" applyFont="1" applyFill="1" applyBorder="1" applyAlignment="1">
      <alignment horizontal="right" vertical="justify"/>
    </xf>
    <xf numFmtId="49" fontId="20" fillId="0" borderId="2" xfId="0" applyNumberFormat="1" applyFont="1" applyFill="1" applyBorder="1" applyAlignment="1">
      <alignment horizontal="right" vertical="justify"/>
    </xf>
    <xf numFmtId="49" fontId="25" fillId="0" borderId="2" xfId="0" applyNumberFormat="1" applyFont="1" applyFill="1" applyBorder="1" applyAlignment="1">
      <alignment horizontal="right"/>
    </xf>
    <xf numFmtId="49" fontId="20" fillId="0" borderId="2" xfId="0" applyNumberFormat="1" applyFont="1" applyFill="1" applyBorder="1" applyAlignment="1">
      <alignment horizontal="right" vertical="justify" wrapText="1"/>
    </xf>
    <xf numFmtId="49" fontId="20" fillId="0" borderId="6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left"/>
    </xf>
    <xf numFmtId="49" fontId="23" fillId="0" borderId="2" xfId="0" applyNumberFormat="1" applyFont="1" applyFill="1" applyBorder="1" applyAlignment="1">
      <alignment horizontal="center"/>
    </xf>
    <xf numFmtId="49" fontId="27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justify" vertical="center"/>
    </xf>
    <xf numFmtId="165" fontId="17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49" fontId="26" fillId="4" borderId="7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right"/>
    </xf>
    <xf numFmtId="0" fontId="20" fillId="0" borderId="7" xfId="0" applyFont="1" applyFill="1" applyBorder="1" applyAlignment="1">
      <alignment horizontal="left" wrapText="1"/>
    </xf>
    <xf numFmtId="49" fontId="26" fillId="4" borderId="7" xfId="0" applyNumberFormat="1" applyFont="1" applyFill="1" applyBorder="1" applyAlignment="1">
      <alignment horizontal="center" wrapText="1"/>
    </xf>
    <xf numFmtId="49" fontId="26" fillId="0" borderId="7" xfId="0" applyNumberFormat="1" applyFont="1" applyFill="1" applyBorder="1" applyAlignment="1">
      <alignment horizontal="center" wrapText="1"/>
    </xf>
    <xf numFmtId="0" fontId="23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wrapText="1"/>
    </xf>
    <xf numFmtId="4" fontId="0" fillId="0" borderId="0" xfId="0" applyNumberFormat="1"/>
    <xf numFmtId="49" fontId="6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165" fontId="17" fillId="0" borderId="4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2" fontId="24" fillId="0" borderId="2" xfId="0" applyNumberFormat="1" applyFont="1" applyFill="1" applyBorder="1" applyAlignment="1">
      <alignment horizontal="center"/>
    </xf>
    <xf numFmtId="2" fontId="26" fillId="0" borderId="2" xfId="0" applyNumberFormat="1" applyFont="1" applyFill="1" applyBorder="1" applyAlignment="1">
      <alignment horizontal="center"/>
    </xf>
    <xf numFmtId="2" fontId="24" fillId="0" borderId="2" xfId="0" applyNumberFormat="1" applyFont="1" applyFill="1" applyBorder="1" applyAlignment="1">
      <alignment horizontal="center" wrapText="1"/>
    </xf>
    <xf numFmtId="2" fontId="26" fillId="0" borderId="2" xfId="0" applyNumberFormat="1" applyFont="1" applyFill="1" applyBorder="1" applyAlignment="1">
      <alignment horizont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center"/>
    </xf>
    <xf numFmtId="4" fontId="24" fillId="0" borderId="2" xfId="0" applyNumberFormat="1" applyFont="1" applyFill="1" applyBorder="1" applyAlignment="1">
      <alignment horizontal="center"/>
    </xf>
    <xf numFmtId="4" fontId="26" fillId="0" borderId="2" xfId="0" applyNumberFormat="1" applyFont="1" applyFill="1" applyBorder="1" applyAlignment="1">
      <alignment horizontal="center"/>
    </xf>
    <xf numFmtId="4" fontId="24" fillId="0" borderId="2" xfId="0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center" wrapText="1"/>
    </xf>
    <xf numFmtId="4" fontId="24" fillId="0" borderId="2" xfId="0" applyNumberFormat="1" applyFont="1" applyFill="1" applyBorder="1" applyAlignment="1">
      <alignment horizontal="center" vertical="top" wrapText="1"/>
    </xf>
    <xf numFmtId="4" fontId="26" fillId="0" borderId="2" xfId="0" applyNumberFormat="1" applyFont="1" applyFill="1" applyBorder="1" applyAlignment="1">
      <alignment horizontal="center" vertical="top" wrapText="1"/>
    </xf>
    <xf numFmtId="2" fontId="25" fillId="0" borderId="2" xfId="0" applyNumberFormat="1" applyFont="1" applyFill="1" applyBorder="1" applyAlignment="1">
      <alignment horizontal="center"/>
    </xf>
    <xf numFmtId="2" fontId="20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 wrapText="1"/>
    </xf>
    <xf numFmtId="0" fontId="8" fillId="0" borderId="9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/>
    <xf numFmtId="0" fontId="5" fillId="0" borderId="3" xfId="0" applyFont="1" applyBorder="1" applyAlignment="1">
      <alignment horizontal="right" vertical="center"/>
    </xf>
    <xf numFmtId="0" fontId="0" fillId="0" borderId="3" xfId="0" applyBorder="1" applyAlignment="1"/>
    <xf numFmtId="0" fontId="3" fillId="0" borderId="0" xfId="0" applyFont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/>
    <xf numFmtId="0" fontId="1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">
    <cellStyle name="Данные (редактируемые)" xfId="2"/>
    <cellStyle name="Обычный" xfId="0" builtinId="0"/>
    <cellStyle name="Обычный 2" xfId="1"/>
    <cellStyle name="Свойства элементов измерения" xfId="3"/>
    <cellStyle name="Элементы осей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1"/>
  <sheetViews>
    <sheetView tabSelected="1" topLeftCell="A154" workbookViewId="0">
      <selection activeCell="B163" sqref="B163:G163"/>
    </sheetView>
  </sheetViews>
  <sheetFormatPr defaultRowHeight="15" x14ac:dyDescent="0.25"/>
  <cols>
    <col min="1" max="1" width="45.85546875" customWidth="1"/>
    <col min="2" max="2" width="4.140625" style="6" customWidth="1"/>
    <col min="3" max="3" width="5" style="6" customWidth="1"/>
    <col min="4" max="4" width="4.85546875" style="6" customWidth="1"/>
    <col min="5" max="5" width="3.5703125" style="6" bestFit="1" customWidth="1"/>
    <col min="6" max="6" width="6.5703125" style="6" customWidth="1"/>
    <col min="7" max="7" width="6" style="6" customWidth="1"/>
    <col min="8" max="10" width="10.42578125" customWidth="1"/>
    <col min="11" max="11" width="14.140625" customWidth="1"/>
  </cols>
  <sheetData>
    <row r="1" spans="1:11" ht="34.5" customHeight="1" x14ac:dyDescent="0.25">
      <c r="H1" s="127" t="s">
        <v>218</v>
      </c>
      <c r="I1" s="127"/>
      <c r="J1" s="127"/>
      <c r="K1" s="127"/>
    </row>
    <row r="2" spans="1:11" ht="30.75" customHeight="1" x14ac:dyDescent="0.25">
      <c r="A2" s="130"/>
      <c r="B2" s="5" t="s">
        <v>46</v>
      </c>
      <c r="E2" s="127" t="s">
        <v>213</v>
      </c>
      <c r="F2" s="127"/>
      <c r="G2" s="127"/>
      <c r="H2" s="127"/>
      <c r="I2" s="127"/>
      <c r="J2" s="127"/>
      <c r="K2" s="131"/>
    </row>
    <row r="3" spans="1:11" x14ac:dyDescent="0.25">
      <c r="A3" s="130"/>
      <c r="B3" s="7"/>
      <c r="E3" s="127"/>
      <c r="F3" s="127"/>
      <c r="G3" s="127"/>
      <c r="H3" s="127"/>
      <c r="I3" s="127"/>
      <c r="J3" s="127"/>
      <c r="K3" s="131"/>
    </row>
    <row r="4" spans="1:11" ht="82.5" customHeight="1" x14ac:dyDescent="0.25">
      <c r="A4" s="134" t="s">
        <v>89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5.75" x14ac:dyDescent="0.25">
      <c r="A5" s="4"/>
    </row>
    <row r="6" spans="1:11" x14ac:dyDescent="0.25">
      <c r="A6" s="132" t="s">
        <v>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</row>
    <row r="7" spans="1:11" x14ac:dyDescent="0.25">
      <c r="A7" s="135" t="s">
        <v>2</v>
      </c>
      <c r="B7" s="136" t="s">
        <v>3</v>
      </c>
      <c r="C7" s="136" t="s">
        <v>4</v>
      </c>
      <c r="D7" s="137" t="s">
        <v>5</v>
      </c>
      <c r="E7" s="137"/>
      <c r="F7" s="137"/>
      <c r="G7" s="137"/>
      <c r="H7" s="138" t="s">
        <v>6</v>
      </c>
      <c r="I7" s="128" t="s">
        <v>223</v>
      </c>
      <c r="J7" s="128" t="s">
        <v>224</v>
      </c>
      <c r="K7" s="128" t="s">
        <v>225</v>
      </c>
    </row>
    <row r="8" spans="1:11" x14ac:dyDescent="0.25">
      <c r="A8" s="135"/>
      <c r="B8" s="136"/>
      <c r="C8" s="136"/>
      <c r="D8" s="38" t="s">
        <v>7</v>
      </c>
      <c r="E8" s="38" t="s">
        <v>8</v>
      </c>
      <c r="F8" s="38" t="s">
        <v>184</v>
      </c>
      <c r="G8" s="38" t="s">
        <v>9</v>
      </c>
      <c r="H8" s="139"/>
      <c r="I8" s="129"/>
      <c r="J8" s="129"/>
      <c r="K8" s="129"/>
    </row>
    <row r="9" spans="1:11" x14ac:dyDescent="0.25">
      <c r="A9" s="48">
        <v>1</v>
      </c>
      <c r="B9" s="48">
        <v>2</v>
      </c>
      <c r="C9" s="48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 t="s">
        <v>189</v>
      </c>
      <c r="J9" s="21" t="s">
        <v>121</v>
      </c>
      <c r="K9" s="21" t="s">
        <v>109</v>
      </c>
    </row>
    <row r="10" spans="1:11" x14ac:dyDescent="0.25">
      <c r="A10" s="49" t="s">
        <v>10</v>
      </c>
      <c r="B10" s="50" t="s">
        <v>48</v>
      </c>
      <c r="C10" s="50" t="s">
        <v>49</v>
      </c>
      <c r="D10" s="50" t="s">
        <v>49</v>
      </c>
      <c r="E10" s="50" t="s">
        <v>53</v>
      </c>
      <c r="F10" s="50" t="s">
        <v>49</v>
      </c>
      <c r="G10" s="50" t="s">
        <v>94</v>
      </c>
      <c r="H10" s="50" t="s">
        <v>51</v>
      </c>
      <c r="I10" s="26">
        <f>I11+I18+I36+I42+I49+I29</f>
        <v>26949.899999999998</v>
      </c>
      <c r="J10" s="26">
        <f>K10-I10</f>
        <v>397.30000000000291</v>
      </c>
      <c r="K10" s="26">
        <f>K11+K18+K36+K42+K49+K29</f>
        <v>27347.200000000001</v>
      </c>
    </row>
    <row r="11" spans="1:11" ht="39" x14ac:dyDescent="0.25">
      <c r="A11" s="51" t="s">
        <v>11</v>
      </c>
      <c r="B11" s="22" t="s">
        <v>48</v>
      </c>
      <c r="C11" s="22" t="s">
        <v>52</v>
      </c>
      <c r="D11" s="22" t="s">
        <v>49</v>
      </c>
      <c r="E11" s="22" t="s">
        <v>53</v>
      </c>
      <c r="F11" s="22" t="s">
        <v>49</v>
      </c>
      <c r="G11" s="22" t="s">
        <v>94</v>
      </c>
      <c r="H11" s="22" t="s">
        <v>51</v>
      </c>
      <c r="I11" s="18">
        <f>I12</f>
        <v>1579</v>
      </c>
      <c r="J11" s="18">
        <f t="shared" ref="J11:J76" si="0">K11-I11</f>
        <v>0</v>
      </c>
      <c r="K11" s="18">
        <f>K12</f>
        <v>1579</v>
      </c>
    </row>
    <row r="12" spans="1:11" ht="39" x14ac:dyDescent="0.25">
      <c r="A12" s="52" t="s">
        <v>95</v>
      </c>
      <c r="B12" s="20" t="s">
        <v>48</v>
      </c>
      <c r="C12" s="20" t="s">
        <v>52</v>
      </c>
      <c r="D12" s="20" t="s">
        <v>96</v>
      </c>
      <c r="E12" s="20" t="s">
        <v>53</v>
      </c>
      <c r="F12" s="20" t="s">
        <v>49</v>
      </c>
      <c r="G12" s="20" t="s">
        <v>94</v>
      </c>
      <c r="H12" s="20" t="s">
        <v>51</v>
      </c>
      <c r="I12" s="19">
        <f t="shared" ref="I12:K14" si="1">I13</f>
        <v>1579</v>
      </c>
      <c r="J12" s="19">
        <f t="shared" si="0"/>
        <v>0</v>
      </c>
      <c r="K12" s="19">
        <f t="shared" si="1"/>
        <v>1579</v>
      </c>
    </row>
    <row r="13" spans="1:11" ht="39" x14ac:dyDescent="0.25">
      <c r="A13" s="52" t="s">
        <v>97</v>
      </c>
      <c r="B13" s="20" t="s">
        <v>48</v>
      </c>
      <c r="C13" s="20" t="s">
        <v>52</v>
      </c>
      <c r="D13" s="20" t="s">
        <v>96</v>
      </c>
      <c r="E13" s="20" t="s">
        <v>55</v>
      </c>
      <c r="F13" s="20" t="s">
        <v>49</v>
      </c>
      <c r="G13" s="20" t="s">
        <v>94</v>
      </c>
      <c r="H13" s="20" t="s">
        <v>51</v>
      </c>
      <c r="I13" s="19">
        <f t="shared" si="1"/>
        <v>1579</v>
      </c>
      <c r="J13" s="19">
        <f t="shared" si="0"/>
        <v>0</v>
      </c>
      <c r="K13" s="19">
        <f t="shared" si="1"/>
        <v>1579</v>
      </c>
    </row>
    <row r="14" spans="1:11" ht="51.75" x14ac:dyDescent="0.25">
      <c r="A14" s="52" t="s">
        <v>98</v>
      </c>
      <c r="B14" s="20" t="s">
        <v>48</v>
      </c>
      <c r="C14" s="20" t="s">
        <v>52</v>
      </c>
      <c r="D14" s="20" t="s">
        <v>96</v>
      </c>
      <c r="E14" s="20" t="s">
        <v>55</v>
      </c>
      <c r="F14" s="20" t="s">
        <v>48</v>
      </c>
      <c r="G14" s="20" t="s">
        <v>94</v>
      </c>
      <c r="H14" s="20" t="s">
        <v>51</v>
      </c>
      <c r="I14" s="19">
        <f t="shared" si="1"/>
        <v>1579</v>
      </c>
      <c r="J14" s="19">
        <f t="shared" si="0"/>
        <v>0</v>
      </c>
      <c r="K14" s="19">
        <f t="shared" si="1"/>
        <v>1579</v>
      </c>
    </row>
    <row r="15" spans="1:11" x14ac:dyDescent="0.25">
      <c r="A15" s="53" t="s">
        <v>99</v>
      </c>
      <c r="B15" s="20" t="s">
        <v>48</v>
      </c>
      <c r="C15" s="20" t="s">
        <v>52</v>
      </c>
      <c r="D15" s="20" t="s">
        <v>96</v>
      </c>
      <c r="E15" s="20" t="s">
        <v>55</v>
      </c>
      <c r="F15" s="20" t="s">
        <v>48</v>
      </c>
      <c r="G15" s="20" t="s">
        <v>100</v>
      </c>
      <c r="H15" s="20" t="s">
        <v>51</v>
      </c>
      <c r="I15" s="19">
        <f>I16</f>
        <v>1579</v>
      </c>
      <c r="J15" s="19">
        <f t="shared" si="0"/>
        <v>0</v>
      </c>
      <c r="K15" s="19">
        <f>K16</f>
        <v>1579</v>
      </c>
    </row>
    <row r="16" spans="1:11" ht="63.75" x14ac:dyDescent="0.25">
      <c r="A16" s="53" t="s">
        <v>185</v>
      </c>
      <c r="B16" s="20" t="s">
        <v>48</v>
      </c>
      <c r="C16" s="20" t="s">
        <v>52</v>
      </c>
      <c r="D16" s="20" t="s">
        <v>96</v>
      </c>
      <c r="E16" s="20" t="s">
        <v>55</v>
      </c>
      <c r="F16" s="20" t="s">
        <v>48</v>
      </c>
      <c r="G16" s="20" t="s">
        <v>100</v>
      </c>
      <c r="H16" s="20" t="s">
        <v>87</v>
      </c>
      <c r="I16" s="19">
        <f>I17</f>
        <v>1579</v>
      </c>
      <c r="J16" s="19">
        <f t="shared" si="0"/>
        <v>0</v>
      </c>
      <c r="K16" s="19">
        <f>K17</f>
        <v>1579</v>
      </c>
    </row>
    <row r="17" spans="1:11" ht="25.5" x14ac:dyDescent="0.25">
      <c r="A17" s="53" t="s">
        <v>101</v>
      </c>
      <c r="B17" s="20" t="s">
        <v>48</v>
      </c>
      <c r="C17" s="20" t="s">
        <v>52</v>
      </c>
      <c r="D17" s="20" t="s">
        <v>96</v>
      </c>
      <c r="E17" s="20" t="s">
        <v>55</v>
      </c>
      <c r="F17" s="20" t="s">
        <v>48</v>
      </c>
      <c r="G17" s="20" t="s">
        <v>100</v>
      </c>
      <c r="H17" s="20" t="s">
        <v>102</v>
      </c>
      <c r="I17" s="19">
        <v>1579</v>
      </c>
      <c r="J17" s="19">
        <f t="shared" si="0"/>
        <v>0</v>
      </c>
      <c r="K17" s="19">
        <v>1579</v>
      </c>
    </row>
    <row r="18" spans="1:11" ht="51.75" x14ac:dyDescent="0.25">
      <c r="A18" s="55" t="s">
        <v>12</v>
      </c>
      <c r="B18" s="22" t="s">
        <v>48</v>
      </c>
      <c r="C18" s="22" t="s">
        <v>54</v>
      </c>
      <c r="D18" s="22" t="s">
        <v>49</v>
      </c>
      <c r="E18" s="22" t="s">
        <v>53</v>
      </c>
      <c r="F18" s="22" t="s">
        <v>49</v>
      </c>
      <c r="G18" s="22" t="s">
        <v>94</v>
      </c>
      <c r="H18" s="22" t="s">
        <v>51</v>
      </c>
      <c r="I18" s="18">
        <f>I19</f>
        <v>16306.5</v>
      </c>
      <c r="J18" s="18">
        <f t="shared" si="0"/>
        <v>0</v>
      </c>
      <c r="K18" s="18">
        <f>K19</f>
        <v>16306.5</v>
      </c>
    </row>
    <row r="19" spans="1:11" ht="39" x14ac:dyDescent="0.25">
      <c r="A19" s="54" t="s">
        <v>95</v>
      </c>
      <c r="B19" s="20" t="s">
        <v>48</v>
      </c>
      <c r="C19" s="20" t="s">
        <v>54</v>
      </c>
      <c r="D19" s="20" t="s">
        <v>96</v>
      </c>
      <c r="E19" s="20" t="s">
        <v>53</v>
      </c>
      <c r="F19" s="20" t="s">
        <v>49</v>
      </c>
      <c r="G19" s="20" t="s">
        <v>94</v>
      </c>
      <c r="H19" s="20" t="s">
        <v>51</v>
      </c>
      <c r="I19" s="19">
        <f t="shared" ref="I19:K20" si="2">I20</f>
        <v>16306.5</v>
      </c>
      <c r="J19" s="19">
        <f t="shared" si="0"/>
        <v>0</v>
      </c>
      <c r="K19" s="19">
        <f t="shared" si="2"/>
        <v>16306.5</v>
      </c>
    </row>
    <row r="20" spans="1:11" ht="39" x14ac:dyDescent="0.25">
      <c r="A20" s="52" t="s">
        <v>97</v>
      </c>
      <c r="B20" s="20" t="s">
        <v>48</v>
      </c>
      <c r="C20" s="20" t="s">
        <v>54</v>
      </c>
      <c r="D20" s="20" t="s">
        <v>96</v>
      </c>
      <c r="E20" s="20" t="s">
        <v>55</v>
      </c>
      <c r="F20" s="20" t="s">
        <v>49</v>
      </c>
      <c r="G20" s="20" t="s">
        <v>94</v>
      </c>
      <c r="H20" s="20" t="s">
        <v>51</v>
      </c>
      <c r="I20" s="19">
        <f t="shared" si="2"/>
        <v>16306.5</v>
      </c>
      <c r="J20" s="19">
        <f t="shared" si="0"/>
        <v>0</v>
      </c>
      <c r="K20" s="19">
        <f t="shared" si="2"/>
        <v>16306.5</v>
      </c>
    </row>
    <row r="21" spans="1:11" ht="51.75" x14ac:dyDescent="0.25">
      <c r="A21" s="52" t="s">
        <v>98</v>
      </c>
      <c r="B21" s="20" t="s">
        <v>48</v>
      </c>
      <c r="C21" s="20" t="s">
        <v>54</v>
      </c>
      <c r="D21" s="20" t="s">
        <v>96</v>
      </c>
      <c r="E21" s="20" t="s">
        <v>55</v>
      </c>
      <c r="F21" s="20" t="s">
        <v>48</v>
      </c>
      <c r="G21" s="20" t="s">
        <v>94</v>
      </c>
      <c r="H21" s="20" t="s">
        <v>51</v>
      </c>
      <c r="I21" s="19">
        <f>I22</f>
        <v>16306.5</v>
      </c>
      <c r="J21" s="19">
        <f t="shared" si="0"/>
        <v>0</v>
      </c>
      <c r="K21" s="19">
        <f>K22</f>
        <v>16306.5</v>
      </c>
    </row>
    <row r="22" spans="1:11" ht="26.25" x14ac:dyDescent="0.25">
      <c r="A22" s="54" t="s">
        <v>103</v>
      </c>
      <c r="B22" s="20" t="s">
        <v>48</v>
      </c>
      <c r="C22" s="20" t="s">
        <v>54</v>
      </c>
      <c r="D22" s="20" t="s">
        <v>96</v>
      </c>
      <c r="E22" s="20" t="s">
        <v>55</v>
      </c>
      <c r="F22" s="20" t="s">
        <v>48</v>
      </c>
      <c r="G22" s="20" t="s">
        <v>104</v>
      </c>
      <c r="H22" s="20" t="s">
        <v>51</v>
      </c>
      <c r="I22" s="19">
        <f>I23+I25+I27</f>
        <v>16306.5</v>
      </c>
      <c r="J22" s="19">
        <f t="shared" si="0"/>
        <v>0</v>
      </c>
      <c r="K22" s="19">
        <f>K23+K25+K27</f>
        <v>16306.5</v>
      </c>
    </row>
    <row r="23" spans="1:11" ht="63.75" x14ac:dyDescent="0.25">
      <c r="A23" s="53" t="s">
        <v>185</v>
      </c>
      <c r="B23" s="20" t="s">
        <v>48</v>
      </c>
      <c r="C23" s="20" t="s">
        <v>54</v>
      </c>
      <c r="D23" s="20" t="s">
        <v>96</v>
      </c>
      <c r="E23" s="20" t="s">
        <v>55</v>
      </c>
      <c r="F23" s="20" t="s">
        <v>48</v>
      </c>
      <c r="G23" s="20" t="s">
        <v>104</v>
      </c>
      <c r="H23" s="20" t="s">
        <v>87</v>
      </c>
      <c r="I23" s="19">
        <f>I24</f>
        <v>16077</v>
      </c>
      <c r="J23" s="19">
        <f t="shared" si="0"/>
        <v>0</v>
      </c>
      <c r="K23" s="19">
        <f>K24</f>
        <v>16077</v>
      </c>
    </row>
    <row r="24" spans="1:11" ht="25.5" x14ac:dyDescent="0.25">
      <c r="A24" s="53" t="s">
        <v>101</v>
      </c>
      <c r="B24" s="20" t="s">
        <v>48</v>
      </c>
      <c r="C24" s="20" t="s">
        <v>54</v>
      </c>
      <c r="D24" s="20" t="s">
        <v>96</v>
      </c>
      <c r="E24" s="20" t="s">
        <v>55</v>
      </c>
      <c r="F24" s="20" t="s">
        <v>48</v>
      </c>
      <c r="G24" s="20" t="s">
        <v>104</v>
      </c>
      <c r="H24" s="20" t="s">
        <v>102</v>
      </c>
      <c r="I24" s="19">
        <v>16077</v>
      </c>
      <c r="J24" s="19">
        <f t="shared" si="0"/>
        <v>0</v>
      </c>
      <c r="K24" s="19">
        <v>16077</v>
      </c>
    </row>
    <row r="25" spans="1:11" ht="25.5" x14ac:dyDescent="0.25">
      <c r="A25" s="53" t="s">
        <v>186</v>
      </c>
      <c r="B25" s="20" t="s">
        <v>48</v>
      </c>
      <c r="C25" s="20" t="s">
        <v>54</v>
      </c>
      <c r="D25" s="20" t="s">
        <v>96</v>
      </c>
      <c r="E25" s="20" t="s">
        <v>55</v>
      </c>
      <c r="F25" s="20" t="s">
        <v>48</v>
      </c>
      <c r="G25" s="20" t="s">
        <v>104</v>
      </c>
      <c r="H25" s="20" t="s">
        <v>63</v>
      </c>
      <c r="I25" s="19">
        <f>I26</f>
        <v>225</v>
      </c>
      <c r="J25" s="19">
        <f t="shared" si="0"/>
        <v>0</v>
      </c>
      <c r="K25" s="19">
        <f>K26</f>
        <v>225</v>
      </c>
    </row>
    <row r="26" spans="1:11" ht="26.25" x14ac:dyDescent="0.25">
      <c r="A26" s="25" t="s">
        <v>79</v>
      </c>
      <c r="B26" s="20" t="s">
        <v>48</v>
      </c>
      <c r="C26" s="20" t="s">
        <v>54</v>
      </c>
      <c r="D26" s="20" t="s">
        <v>96</v>
      </c>
      <c r="E26" s="20" t="s">
        <v>55</v>
      </c>
      <c r="F26" s="20" t="s">
        <v>48</v>
      </c>
      <c r="G26" s="20" t="s">
        <v>104</v>
      </c>
      <c r="H26" s="20" t="s">
        <v>64</v>
      </c>
      <c r="I26" s="19">
        <v>225</v>
      </c>
      <c r="J26" s="19">
        <f t="shared" si="0"/>
        <v>0</v>
      </c>
      <c r="K26" s="19">
        <v>225</v>
      </c>
    </row>
    <row r="27" spans="1:11" x14ac:dyDescent="0.25">
      <c r="A27" s="25" t="s">
        <v>14</v>
      </c>
      <c r="B27" s="20" t="s">
        <v>48</v>
      </c>
      <c r="C27" s="20" t="s">
        <v>54</v>
      </c>
      <c r="D27" s="20" t="s">
        <v>96</v>
      </c>
      <c r="E27" s="20" t="s">
        <v>55</v>
      </c>
      <c r="F27" s="20" t="s">
        <v>48</v>
      </c>
      <c r="G27" s="20" t="s">
        <v>104</v>
      </c>
      <c r="H27" s="20" t="s">
        <v>68</v>
      </c>
      <c r="I27" s="19">
        <f>I28</f>
        <v>4.5</v>
      </c>
      <c r="J27" s="19">
        <f t="shared" si="0"/>
        <v>0</v>
      </c>
      <c r="K27" s="19">
        <f>K28</f>
        <v>4.5</v>
      </c>
    </row>
    <row r="28" spans="1:11" x14ac:dyDescent="0.25">
      <c r="A28" s="25" t="s">
        <v>74</v>
      </c>
      <c r="B28" s="20" t="s">
        <v>48</v>
      </c>
      <c r="C28" s="20" t="s">
        <v>54</v>
      </c>
      <c r="D28" s="20" t="s">
        <v>96</v>
      </c>
      <c r="E28" s="20" t="s">
        <v>55</v>
      </c>
      <c r="F28" s="20" t="s">
        <v>48</v>
      </c>
      <c r="G28" s="20" t="s">
        <v>104</v>
      </c>
      <c r="H28" s="20" t="s">
        <v>105</v>
      </c>
      <c r="I28" s="19">
        <v>4.5</v>
      </c>
      <c r="J28" s="19">
        <f t="shared" si="0"/>
        <v>0</v>
      </c>
      <c r="K28" s="19">
        <v>4.5</v>
      </c>
    </row>
    <row r="29" spans="1:11" ht="39" x14ac:dyDescent="0.25">
      <c r="A29" s="27" t="s">
        <v>209</v>
      </c>
      <c r="B29" s="22" t="s">
        <v>48</v>
      </c>
      <c r="C29" s="22" t="s">
        <v>177</v>
      </c>
      <c r="D29" s="22" t="s">
        <v>49</v>
      </c>
      <c r="E29" s="22" t="s">
        <v>53</v>
      </c>
      <c r="F29" s="22" t="s">
        <v>49</v>
      </c>
      <c r="G29" s="22" t="s">
        <v>50</v>
      </c>
      <c r="H29" s="22" t="s">
        <v>51</v>
      </c>
      <c r="I29" s="18">
        <f>I30</f>
        <v>20.3</v>
      </c>
      <c r="J29" s="18">
        <f t="shared" si="0"/>
        <v>0</v>
      </c>
      <c r="K29" s="18">
        <f>K30</f>
        <v>20.3</v>
      </c>
    </row>
    <row r="30" spans="1:11" ht="77.25" x14ac:dyDescent="0.25">
      <c r="A30" s="54" t="s">
        <v>196</v>
      </c>
      <c r="B30" s="20" t="s">
        <v>48</v>
      </c>
      <c r="C30" s="20" t="s">
        <v>177</v>
      </c>
      <c r="D30" s="20" t="s">
        <v>110</v>
      </c>
      <c r="E30" s="20" t="s">
        <v>53</v>
      </c>
      <c r="F30" s="20" t="s">
        <v>49</v>
      </c>
      <c r="G30" s="20" t="s">
        <v>94</v>
      </c>
      <c r="H30" s="20" t="s">
        <v>51</v>
      </c>
      <c r="I30" s="19">
        <f t="shared" ref="I30:K33" si="3">I31</f>
        <v>20.3</v>
      </c>
      <c r="J30" s="19">
        <f t="shared" si="0"/>
        <v>0</v>
      </c>
      <c r="K30" s="19">
        <f t="shared" si="3"/>
        <v>20.3</v>
      </c>
    </row>
    <row r="31" spans="1:11" ht="26.25" x14ac:dyDescent="0.25">
      <c r="A31" s="25" t="s">
        <v>136</v>
      </c>
      <c r="B31" s="20" t="s">
        <v>48</v>
      </c>
      <c r="C31" s="20" t="s">
        <v>177</v>
      </c>
      <c r="D31" s="20" t="s">
        <v>110</v>
      </c>
      <c r="E31" s="20" t="s">
        <v>65</v>
      </c>
      <c r="F31" s="20" t="s">
        <v>49</v>
      </c>
      <c r="G31" s="20" t="s">
        <v>94</v>
      </c>
      <c r="H31" s="20" t="s">
        <v>51</v>
      </c>
      <c r="I31" s="19">
        <f t="shared" si="3"/>
        <v>20.3</v>
      </c>
      <c r="J31" s="19">
        <f t="shared" si="0"/>
        <v>0</v>
      </c>
      <c r="K31" s="19">
        <f t="shared" si="3"/>
        <v>20.3</v>
      </c>
    </row>
    <row r="32" spans="1:11" ht="26.25" x14ac:dyDescent="0.25">
      <c r="A32" s="25" t="s">
        <v>212</v>
      </c>
      <c r="B32" s="20" t="s">
        <v>48</v>
      </c>
      <c r="C32" s="20" t="s">
        <v>177</v>
      </c>
      <c r="D32" s="20" t="s">
        <v>110</v>
      </c>
      <c r="E32" s="20" t="s">
        <v>65</v>
      </c>
      <c r="F32" s="20" t="s">
        <v>48</v>
      </c>
      <c r="G32" s="20" t="s">
        <v>94</v>
      </c>
      <c r="H32" s="20" t="s">
        <v>51</v>
      </c>
      <c r="I32" s="19">
        <f t="shared" si="3"/>
        <v>20.3</v>
      </c>
      <c r="J32" s="19">
        <f t="shared" si="0"/>
        <v>0</v>
      </c>
      <c r="K32" s="19">
        <f t="shared" si="3"/>
        <v>20.3</v>
      </c>
    </row>
    <row r="33" spans="1:11" ht="69.75" customHeight="1" x14ac:dyDescent="0.25">
      <c r="A33" s="25" t="s">
        <v>211</v>
      </c>
      <c r="B33" s="20" t="s">
        <v>48</v>
      </c>
      <c r="C33" s="20" t="s">
        <v>177</v>
      </c>
      <c r="D33" s="20" t="s">
        <v>110</v>
      </c>
      <c r="E33" s="20" t="s">
        <v>65</v>
      </c>
      <c r="F33" s="20" t="s">
        <v>48</v>
      </c>
      <c r="G33" s="20" t="s">
        <v>210</v>
      </c>
      <c r="H33" s="20" t="s">
        <v>51</v>
      </c>
      <c r="I33" s="19">
        <f t="shared" si="3"/>
        <v>20.3</v>
      </c>
      <c r="J33" s="19">
        <f t="shared" si="0"/>
        <v>0</v>
      </c>
      <c r="K33" s="19">
        <f t="shared" si="3"/>
        <v>20.3</v>
      </c>
    </row>
    <row r="34" spans="1:11" x14ac:dyDescent="0.25">
      <c r="A34" s="25" t="s">
        <v>44</v>
      </c>
      <c r="B34" s="20" t="s">
        <v>48</v>
      </c>
      <c r="C34" s="20" t="s">
        <v>177</v>
      </c>
      <c r="D34" s="20" t="s">
        <v>110</v>
      </c>
      <c r="E34" s="20" t="s">
        <v>65</v>
      </c>
      <c r="F34" s="20" t="s">
        <v>48</v>
      </c>
      <c r="G34" s="20" t="s">
        <v>210</v>
      </c>
      <c r="H34" s="20" t="s">
        <v>181</v>
      </c>
      <c r="I34" s="19">
        <f>I35</f>
        <v>20.3</v>
      </c>
      <c r="J34" s="19">
        <f t="shared" si="0"/>
        <v>0</v>
      </c>
      <c r="K34" s="19">
        <f>K35</f>
        <v>20.3</v>
      </c>
    </row>
    <row r="35" spans="1:11" x14ac:dyDescent="0.25">
      <c r="A35" s="47" t="s">
        <v>75</v>
      </c>
      <c r="B35" s="20" t="s">
        <v>48</v>
      </c>
      <c r="C35" s="20" t="s">
        <v>177</v>
      </c>
      <c r="D35" s="20" t="s">
        <v>110</v>
      </c>
      <c r="E35" s="20" t="s">
        <v>65</v>
      </c>
      <c r="F35" s="20" t="s">
        <v>48</v>
      </c>
      <c r="G35" s="20" t="s">
        <v>210</v>
      </c>
      <c r="H35" s="20" t="s">
        <v>182</v>
      </c>
      <c r="I35" s="19">
        <v>20.3</v>
      </c>
      <c r="J35" s="19">
        <f t="shared" si="0"/>
        <v>0</v>
      </c>
      <c r="K35" s="19">
        <v>20.3</v>
      </c>
    </row>
    <row r="36" spans="1:11" x14ac:dyDescent="0.25">
      <c r="A36" s="42" t="s">
        <v>106</v>
      </c>
      <c r="B36" s="22" t="s">
        <v>48</v>
      </c>
      <c r="C36" s="22" t="s">
        <v>58</v>
      </c>
      <c r="D36" s="22" t="s">
        <v>49</v>
      </c>
      <c r="E36" s="22" t="s">
        <v>53</v>
      </c>
      <c r="F36" s="22" t="s">
        <v>49</v>
      </c>
      <c r="G36" s="22" t="s">
        <v>94</v>
      </c>
      <c r="H36" s="22" t="s">
        <v>51</v>
      </c>
      <c r="I36" s="18">
        <f>I37</f>
        <v>200</v>
      </c>
      <c r="J36" s="18">
        <f t="shared" si="0"/>
        <v>0</v>
      </c>
      <c r="K36" s="18">
        <f>K37</f>
        <v>200</v>
      </c>
    </row>
    <row r="37" spans="1:11" x14ac:dyDescent="0.25">
      <c r="A37" s="25" t="s">
        <v>23</v>
      </c>
      <c r="B37" s="20" t="s">
        <v>48</v>
      </c>
      <c r="C37" s="20" t="s">
        <v>58</v>
      </c>
      <c r="D37" s="20" t="s">
        <v>67</v>
      </c>
      <c r="E37" s="20" t="s">
        <v>53</v>
      </c>
      <c r="F37" s="20" t="s">
        <v>49</v>
      </c>
      <c r="G37" s="20" t="s">
        <v>94</v>
      </c>
      <c r="H37" s="20" t="s">
        <v>51</v>
      </c>
      <c r="I37" s="19">
        <f t="shared" ref="I37:K39" si="4">I38</f>
        <v>200</v>
      </c>
      <c r="J37" s="19">
        <f t="shared" si="0"/>
        <v>0</v>
      </c>
      <c r="K37" s="19">
        <f t="shared" si="4"/>
        <v>200</v>
      </c>
    </row>
    <row r="38" spans="1:11" ht="39" x14ac:dyDescent="0.25">
      <c r="A38" s="25" t="s">
        <v>141</v>
      </c>
      <c r="B38" s="20" t="s">
        <v>48</v>
      </c>
      <c r="C38" s="20" t="s">
        <v>58</v>
      </c>
      <c r="D38" s="20" t="s">
        <v>67</v>
      </c>
      <c r="E38" s="20" t="s">
        <v>53</v>
      </c>
      <c r="F38" s="20" t="s">
        <v>48</v>
      </c>
      <c r="G38" s="20" t="s">
        <v>94</v>
      </c>
      <c r="H38" s="20" t="s">
        <v>51</v>
      </c>
      <c r="I38" s="19">
        <f t="shared" si="4"/>
        <v>200</v>
      </c>
      <c r="J38" s="19">
        <f t="shared" si="0"/>
        <v>0</v>
      </c>
      <c r="K38" s="19">
        <f t="shared" si="4"/>
        <v>200</v>
      </c>
    </row>
    <row r="39" spans="1:11" ht="26.25" x14ac:dyDescent="0.25">
      <c r="A39" s="25" t="s">
        <v>204</v>
      </c>
      <c r="B39" s="20" t="s">
        <v>48</v>
      </c>
      <c r="C39" s="20" t="s">
        <v>58</v>
      </c>
      <c r="D39" s="20" t="s">
        <v>67</v>
      </c>
      <c r="E39" s="20" t="s">
        <v>53</v>
      </c>
      <c r="F39" s="20" t="s">
        <v>48</v>
      </c>
      <c r="G39" s="20" t="s">
        <v>108</v>
      </c>
      <c r="H39" s="20" t="s">
        <v>51</v>
      </c>
      <c r="I39" s="19">
        <f t="shared" si="4"/>
        <v>200</v>
      </c>
      <c r="J39" s="19">
        <f t="shared" si="0"/>
        <v>0</v>
      </c>
      <c r="K39" s="19">
        <f t="shared" si="4"/>
        <v>200</v>
      </c>
    </row>
    <row r="40" spans="1:11" ht="25.5" x14ac:dyDescent="0.25">
      <c r="A40" s="53" t="s">
        <v>186</v>
      </c>
      <c r="B40" s="20" t="s">
        <v>48</v>
      </c>
      <c r="C40" s="20" t="s">
        <v>58</v>
      </c>
      <c r="D40" s="20" t="s">
        <v>67</v>
      </c>
      <c r="E40" s="20" t="s">
        <v>53</v>
      </c>
      <c r="F40" s="20" t="s">
        <v>48</v>
      </c>
      <c r="G40" s="20" t="s">
        <v>108</v>
      </c>
      <c r="H40" s="20" t="s">
        <v>63</v>
      </c>
      <c r="I40" s="19">
        <f>I41</f>
        <v>200</v>
      </c>
      <c r="J40" s="19">
        <f t="shared" si="0"/>
        <v>0</v>
      </c>
      <c r="K40" s="19">
        <f>K41</f>
        <v>200</v>
      </c>
    </row>
    <row r="41" spans="1:11" ht="26.25" x14ac:dyDescent="0.25">
      <c r="A41" s="25" t="s">
        <v>79</v>
      </c>
      <c r="B41" s="20" t="s">
        <v>48</v>
      </c>
      <c r="C41" s="20" t="s">
        <v>58</v>
      </c>
      <c r="D41" s="20" t="s">
        <v>67</v>
      </c>
      <c r="E41" s="20" t="s">
        <v>53</v>
      </c>
      <c r="F41" s="20" t="s">
        <v>48</v>
      </c>
      <c r="G41" s="20" t="s">
        <v>108</v>
      </c>
      <c r="H41" s="20" t="s">
        <v>64</v>
      </c>
      <c r="I41" s="19">
        <v>200</v>
      </c>
      <c r="J41" s="19">
        <f t="shared" si="0"/>
        <v>0</v>
      </c>
      <c r="K41" s="19">
        <v>200</v>
      </c>
    </row>
    <row r="42" spans="1:11" x14ac:dyDescent="0.25">
      <c r="A42" s="39" t="s">
        <v>15</v>
      </c>
      <c r="B42" s="23" t="s">
        <v>48</v>
      </c>
      <c r="C42" s="23" t="s">
        <v>109</v>
      </c>
      <c r="D42" s="23" t="s">
        <v>49</v>
      </c>
      <c r="E42" s="23" t="s">
        <v>53</v>
      </c>
      <c r="F42" s="23" t="s">
        <v>49</v>
      </c>
      <c r="G42" s="23" t="s">
        <v>94</v>
      </c>
      <c r="H42" s="23" t="s">
        <v>51</v>
      </c>
      <c r="I42" s="24">
        <f>I43</f>
        <v>10</v>
      </c>
      <c r="J42" s="24">
        <f t="shared" si="0"/>
        <v>0</v>
      </c>
      <c r="K42" s="24">
        <f>K43</f>
        <v>10</v>
      </c>
    </row>
    <row r="43" spans="1:11" ht="77.25" x14ac:dyDescent="0.25">
      <c r="A43" s="54" t="s">
        <v>196</v>
      </c>
      <c r="B43" s="20" t="s">
        <v>48</v>
      </c>
      <c r="C43" s="20" t="s">
        <v>109</v>
      </c>
      <c r="D43" s="20" t="s">
        <v>110</v>
      </c>
      <c r="E43" s="20" t="s">
        <v>53</v>
      </c>
      <c r="F43" s="20" t="s">
        <v>49</v>
      </c>
      <c r="G43" s="20" t="s">
        <v>94</v>
      </c>
      <c r="H43" s="20" t="s">
        <v>51</v>
      </c>
      <c r="I43" s="19">
        <f t="shared" ref="I43:K46" si="5">I44</f>
        <v>10</v>
      </c>
      <c r="J43" s="19">
        <f t="shared" si="0"/>
        <v>0</v>
      </c>
      <c r="K43" s="19">
        <f t="shared" si="5"/>
        <v>10</v>
      </c>
    </row>
    <row r="44" spans="1:11" ht="26.25" x14ac:dyDescent="0.25">
      <c r="A44" s="54" t="s">
        <v>205</v>
      </c>
      <c r="B44" s="20" t="s">
        <v>48</v>
      </c>
      <c r="C44" s="20" t="s">
        <v>109</v>
      </c>
      <c r="D44" s="20" t="s">
        <v>110</v>
      </c>
      <c r="E44" s="20" t="s">
        <v>71</v>
      </c>
      <c r="F44" s="20" t="s">
        <v>49</v>
      </c>
      <c r="G44" s="20" t="s">
        <v>94</v>
      </c>
      <c r="H44" s="20" t="s">
        <v>51</v>
      </c>
      <c r="I44" s="19">
        <f t="shared" si="5"/>
        <v>10</v>
      </c>
      <c r="J44" s="19">
        <f t="shared" si="0"/>
        <v>0</v>
      </c>
      <c r="K44" s="19">
        <f t="shared" si="5"/>
        <v>10</v>
      </c>
    </row>
    <row r="45" spans="1:11" ht="26.25" x14ac:dyDescent="0.25">
      <c r="A45" s="25" t="s">
        <v>112</v>
      </c>
      <c r="B45" s="20" t="s">
        <v>48</v>
      </c>
      <c r="C45" s="20" t="s">
        <v>109</v>
      </c>
      <c r="D45" s="20" t="s">
        <v>110</v>
      </c>
      <c r="E45" s="20" t="s">
        <v>71</v>
      </c>
      <c r="F45" s="20" t="s">
        <v>48</v>
      </c>
      <c r="G45" s="20" t="s">
        <v>94</v>
      </c>
      <c r="H45" s="20" t="s">
        <v>51</v>
      </c>
      <c r="I45" s="19">
        <f t="shared" si="5"/>
        <v>10</v>
      </c>
      <c r="J45" s="19">
        <f t="shared" si="0"/>
        <v>0</v>
      </c>
      <c r="K45" s="19">
        <f t="shared" si="5"/>
        <v>10</v>
      </c>
    </row>
    <row r="46" spans="1:11" x14ac:dyDescent="0.25">
      <c r="A46" s="25" t="s">
        <v>113</v>
      </c>
      <c r="B46" s="20" t="s">
        <v>48</v>
      </c>
      <c r="C46" s="20" t="s">
        <v>109</v>
      </c>
      <c r="D46" s="20" t="s">
        <v>110</v>
      </c>
      <c r="E46" s="20" t="s">
        <v>71</v>
      </c>
      <c r="F46" s="20" t="s">
        <v>48</v>
      </c>
      <c r="G46" s="20" t="s">
        <v>114</v>
      </c>
      <c r="H46" s="20" t="s">
        <v>51</v>
      </c>
      <c r="I46" s="19">
        <f t="shared" si="5"/>
        <v>10</v>
      </c>
      <c r="J46" s="19">
        <f t="shared" si="0"/>
        <v>0</v>
      </c>
      <c r="K46" s="19">
        <f t="shared" si="5"/>
        <v>10</v>
      </c>
    </row>
    <row r="47" spans="1:11" x14ac:dyDescent="0.25">
      <c r="A47" s="25" t="s">
        <v>14</v>
      </c>
      <c r="B47" s="20" t="s">
        <v>48</v>
      </c>
      <c r="C47" s="20" t="s">
        <v>109</v>
      </c>
      <c r="D47" s="20" t="s">
        <v>110</v>
      </c>
      <c r="E47" s="20" t="s">
        <v>71</v>
      </c>
      <c r="F47" s="20" t="s">
        <v>48</v>
      </c>
      <c r="G47" s="20" t="s">
        <v>114</v>
      </c>
      <c r="H47" s="20" t="s">
        <v>68</v>
      </c>
      <c r="I47" s="19">
        <f>I48</f>
        <v>10</v>
      </c>
      <c r="J47" s="19">
        <f t="shared" si="0"/>
        <v>0</v>
      </c>
      <c r="K47" s="19">
        <f>K48</f>
        <v>10</v>
      </c>
    </row>
    <row r="48" spans="1:11" x14ac:dyDescent="0.25">
      <c r="A48" s="25" t="s">
        <v>16</v>
      </c>
      <c r="B48" s="20" t="s">
        <v>48</v>
      </c>
      <c r="C48" s="20" t="s">
        <v>109</v>
      </c>
      <c r="D48" s="20" t="s">
        <v>110</v>
      </c>
      <c r="E48" s="20" t="s">
        <v>71</v>
      </c>
      <c r="F48" s="20" t="s">
        <v>48</v>
      </c>
      <c r="G48" s="20" t="s">
        <v>114</v>
      </c>
      <c r="H48" s="20" t="s">
        <v>69</v>
      </c>
      <c r="I48" s="19">
        <v>10</v>
      </c>
      <c r="J48" s="19">
        <f t="shared" si="0"/>
        <v>0</v>
      </c>
      <c r="K48" s="19">
        <v>10</v>
      </c>
    </row>
    <row r="49" spans="1:11" x14ac:dyDescent="0.25">
      <c r="A49" s="42" t="s">
        <v>17</v>
      </c>
      <c r="B49" s="22" t="s">
        <v>48</v>
      </c>
      <c r="C49" s="22" t="s">
        <v>61</v>
      </c>
      <c r="D49" s="22" t="s">
        <v>49</v>
      </c>
      <c r="E49" s="22" t="s">
        <v>53</v>
      </c>
      <c r="F49" s="22" t="s">
        <v>49</v>
      </c>
      <c r="G49" s="22" t="s">
        <v>94</v>
      </c>
      <c r="H49" s="22" t="s">
        <v>51</v>
      </c>
      <c r="I49" s="18">
        <f>I50+I56+I67+I72+I86</f>
        <v>8834.0999999999985</v>
      </c>
      <c r="J49" s="18">
        <f t="shared" si="0"/>
        <v>397.30000000000109</v>
      </c>
      <c r="K49" s="18">
        <f>K50+K56+K67+K72+K86</f>
        <v>9231.4</v>
      </c>
    </row>
    <row r="50" spans="1:11" ht="39" x14ac:dyDescent="0.25">
      <c r="A50" s="29" t="s">
        <v>115</v>
      </c>
      <c r="B50" s="20" t="s">
        <v>48</v>
      </c>
      <c r="C50" s="20" t="s">
        <v>61</v>
      </c>
      <c r="D50" s="20" t="s">
        <v>52</v>
      </c>
      <c r="E50" s="20" t="s">
        <v>53</v>
      </c>
      <c r="F50" s="20" t="s">
        <v>49</v>
      </c>
      <c r="G50" s="20" t="s">
        <v>94</v>
      </c>
      <c r="H50" s="20" t="s">
        <v>51</v>
      </c>
      <c r="I50" s="19">
        <f t="shared" ref="I50:K52" si="6">I51</f>
        <v>10</v>
      </c>
      <c r="J50" s="19">
        <f t="shared" si="0"/>
        <v>0</v>
      </c>
      <c r="K50" s="19">
        <f t="shared" si="6"/>
        <v>10</v>
      </c>
    </row>
    <row r="51" spans="1:11" x14ac:dyDescent="0.25">
      <c r="A51" s="29" t="s">
        <v>116</v>
      </c>
      <c r="B51" s="21" t="s">
        <v>48</v>
      </c>
      <c r="C51" s="21" t="s">
        <v>61</v>
      </c>
      <c r="D51" s="21" t="s">
        <v>52</v>
      </c>
      <c r="E51" s="21" t="s">
        <v>55</v>
      </c>
      <c r="F51" s="21" t="s">
        <v>49</v>
      </c>
      <c r="G51" s="21" t="s">
        <v>94</v>
      </c>
      <c r="H51" s="22" t="s">
        <v>51</v>
      </c>
      <c r="I51" s="19">
        <f t="shared" si="6"/>
        <v>10</v>
      </c>
      <c r="J51" s="19">
        <f t="shared" si="0"/>
        <v>0</v>
      </c>
      <c r="K51" s="19">
        <f t="shared" si="6"/>
        <v>10</v>
      </c>
    </row>
    <row r="52" spans="1:11" ht="26.25" x14ac:dyDescent="0.25">
      <c r="A52" s="29" t="s">
        <v>117</v>
      </c>
      <c r="B52" s="20" t="s">
        <v>48</v>
      </c>
      <c r="C52" s="20" t="s">
        <v>61</v>
      </c>
      <c r="D52" s="20" t="s">
        <v>52</v>
      </c>
      <c r="E52" s="20" t="s">
        <v>55</v>
      </c>
      <c r="F52" s="20" t="s">
        <v>48</v>
      </c>
      <c r="G52" s="20" t="s">
        <v>94</v>
      </c>
      <c r="H52" s="20" t="s">
        <v>51</v>
      </c>
      <c r="I52" s="19">
        <f t="shared" si="6"/>
        <v>10</v>
      </c>
      <c r="J52" s="19">
        <f t="shared" si="0"/>
        <v>0</v>
      </c>
      <c r="K52" s="19">
        <f t="shared" si="6"/>
        <v>10</v>
      </c>
    </row>
    <row r="53" spans="1:11" x14ac:dyDescent="0.25">
      <c r="A53" s="29" t="s">
        <v>118</v>
      </c>
      <c r="B53" s="20" t="s">
        <v>48</v>
      </c>
      <c r="C53" s="20" t="s">
        <v>61</v>
      </c>
      <c r="D53" s="20" t="s">
        <v>52</v>
      </c>
      <c r="E53" s="20" t="s">
        <v>55</v>
      </c>
      <c r="F53" s="20" t="s">
        <v>48</v>
      </c>
      <c r="G53" s="20" t="s">
        <v>119</v>
      </c>
      <c r="H53" s="20" t="s">
        <v>51</v>
      </c>
      <c r="I53" s="19">
        <f>I54</f>
        <v>10</v>
      </c>
      <c r="J53" s="19">
        <f t="shared" si="0"/>
        <v>0</v>
      </c>
      <c r="K53" s="19">
        <f>K54</f>
        <v>10</v>
      </c>
    </row>
    <row r="54" spans="1:11" ht="25.5" x14ac:dyDescent="0.25">
      <c r="A54" s="53" t="s">
        <v>186</v>
      </c>
      <c r="B54" s="20" t="s">
        <v>48</v>
      </c>
      <c r="C54" s="20" t="s">
        <v>61</v>
      </c>
      <c r="D54" s="20" t="s">
        <v>52</v>
      </c>
      <c r="E54" s="20" t="s">
        <v>55</v>
      </c>
      <c r="F54" s="20" t="s">
        <v>48</v>
      </c>
      <c r="G54" s="20" t="s">
        <v>119</v>
      </c>
      <c r="H54" s="20" t="s">
        <v>63</v>
      </c>
      <c r="I54" s="19">
        <f>I55</f>
        <v>10</v>
      </c>
      <c r="J54" s="19">
        <f t="shared" si="0"/>
        <v>0</v>
      </c>
      <c r="K54" s="19">
        <f>K55</f>
        <v>10</v>
      </c>
    </row>
    <row r="55" spans="1:11" ht="26.25" x14ac:dyDescent="0.25">
      <c r="A55" s="25" t="s">
        <v>79</v>
      </c>
      <c r="B55" s="20" t="s">
        <v>48</v>
      </c>
      <c r="C55" s="20" t="s">
        <v>61</v>
      </c>
      <c r="D55" s="20" t="s">
        <v>52</v>
      </c>
      <c r="E55" s="20" t="s">
        <v>55</v>
      </c>
      <c r="F55" s="20" t="s">
        <v>48</v>
      </c>
      <c r="G55" s="20" t="s">
        <v>119</v>
      </c>
      <c r="H55" s="20" t="s">
        <v>64</v>
      </c>
      <c r="I55" s="19">
        <v>10</v>
      </c>
      <c r="J55" s="19">
        <f t="shared" si="0"/>
        <v>0</v>
      </c>
      <c r="K55" s="19">
        <v>10</v>
      </c>
    </row>
    <row r="56" spans="1:11" ht="51.75" x14ac:dyDescent="0.25">
      <c r="A56" s="25" t="s">
        <v>120</v>
      </c>
      <c r="B56" s="20" t="s">
        <v>48</v>
      </c>
      <c r="C56" s="20" t="s">
        <v>61</v>
      </c>
      <c r="D56" s="20" t="s">
        <v>121</v>
      </c>
      <c r="E56" s="20" t="s">
        <v>53</v>
      </c>
      <c r="F56" s="20" t="s">
        <v>49</v>
      </c>
      <c r="G56" s="20" t="s">
        <v>94</v>
      </c>
      <c r="H56" s="20" t="s">
        <v>51</v>
      </c>
      <c r="I56" s="19">
        <f>I57</f>
        <v>33.299999999999997</v>
      </c>
      <c r="J56" s="19">
        <f t="shared" si="0"/>
        <v>3.2999999999999972</v>
      </c>
      <c r="K56" s="19">
        <f>K57</f>
        <v>36.599999999999994</v>
      </c>
    </row>
    <row r="57" spans="1:11" x14ac:dyDescent="0.25">
      <c r="A57" s="25" t="s">
        <v>122</v>
      </c>
      <c r="B57" s="20" t="s">
        <v>48</v>
      </c>
      <c r="C57" s="20" t="s">
        <v>61</v>
      </c>
      <c r="D57" s="20" t="s">
        <v>121</v>
      </c>
      <c r="E57" s="20" t="s">
        <v>55</v>
      </c>
      <c r="F57" s="20" t="s">
        <v>49</v>
      </c>
      <c r="G57" s="20" t="s">
        <v>94</v>
      </c>
      <c r="H57" s="20" t="s">
        <v>51</v>
      </c>
      <c r="I57" s="19">
        <f>I58</f>
        <v>33.299999999999997</v>
      </c>
      <c r="J57" s="19">
        <f t="shared" si="0"/>
        <v>3.2999999999999972</v>
      </c>
      <c r="K57" s="19">
        <f>K58</f>
        <v>36.599999999999994</v>
      </c>
    </row>
    <row r="58" spans="1:11" ht="26.25" x14ac:dyDescent="0.25">
      <c r="A58" s="25" t="s">
        <v>123</v>
      </c>
      <c r="B58" s="20" t="s">
        <v>48</v>
      </c>
      <c r="C58" s="20" t="s">
        <v>61</v>
      </c>
      <c r="D58" s="20" t="s">
        <v>121</v>
      </c>
      <c r="E58" s="20" t="s">
        <v>55</v>
      </c>
      <c r="F58" s="20" t="s">
        <v>56</v>
      </c>
      <c r="G58" s="20" t="s">
        <v>94</v>
      </c>
      <c r="H58" s="20" t="s">
        <v>51</v>
      </c>
      <c r="I58" s="19">
        <f>I59+I62</f>
        <v>33.299999999999997</v>
      </c>
      <c r="J58" s="19">
        <f t="shared" si="0"/>
        <v>3.2999999999999972</v>
      </c>
      <c r="K58" s="19">
        <f>K59+K62+K65</f>
        <v>36.599999999999994</v>
      </c>
    </row>
    <row r="59" spans="1:11" ht="26.25" x14ac:dyDescent="0.25">
      <c r="A59" s="29" t="s">
        <v>124</v>
      </c>
      <c r="B59" s="20" t="s">
        <v>48</v>
      </c>
      <c r="C59" s="20" t="s">
        <v>61</v>
      </c>
      <c r="D59" s="20" t="s">
        <v>121</v>
      </c>
      <c r="E59" s="20" t="s">
        <v>55</v>
      </c>
      <c r="F59" s="20" t="s">
        <v>56</v>
      </c>
      <c r="G59" s="20" t="s">
        <v>125</v>
      </c>
      <c r="H59" s="20" t="s">
        <v>51</v>
      </c>
      <c r="I59" s="19">
        <f>I60</f>
        <v>23.3</v>
      </c>
      <c r="J59" s="19">
        <f t="shared" si="0"/>
        <v>0</v>
      </c>
      <c r="K59" s="19">
        <f>K60</f>
        <v>23.3</v>
      </c>
    </row>
    <row r="60" spans="1:11" ht="63.75" x14ac:dyDescent="0.25">
      <c r="A60" s="53" t="s">
        <v>185</v>
      </c>
      <c r="B60" s="20" t="s">
        <v>48</v>
      </c>
      <c r="C60" s="20" t="s">
        <v>61</v>
      </c>
      <c r="D60" s="20" t="s">
        <v>121</v>
      </c>
      <c r="E60" s="20" t="s">
        <v>55</v>
      </c>
      <c r="F60" s="20" t="s">
        <v>56</v>
      </c>
      <c r="G60" s="20" t="s">
        <v>125</v>
      </c>
      <c r="H60" s="20" t="s">
        <v>87</v>
      </c>
      <c r="I60" s="19">
        <f>I61</f>
        <v>23.3</v>
      </c>
      <c r="J60" s="19">
        <f t="shared" si="0"/>
        <v>0</v>
      </c>
      <c r="K60" s="19">
        <f>K61</f>
        <v>23.3</v>
      </c>
    </row>
    <row r="61" spans="1:11" x14ac:dyDescent="0.25">
      <c r="A61" s="25" t="s">
        <v>20</v>
      </c>
      <c r="B61" s="20" t="s">
        <v>48</v>
      </c>
      <c r="C61" s="20" t="s">
        <v>61</v>
      </c>
      <c r="D61" s="20" t="s">
        <v>121</v>
      </c>
      <c r="E61" s="20" t="s">
        <v>55</v>
      </c>
      <c r="F61" s="20" t="s">
        <v>56</v>
      </c>
      <c r="G61" s="20" t="s">
        <v>125</v>
      </c>
      <c r="H61" s="20" t="s">
        <v>88</v>
      </c>
      <c r="I61" s="19">
        <v>23.3</v>
      </c>
      <c r="J61" s="19">
        <f t="shared" si="0"/>
        <v>0</v>
      </c>
      <c r="K61" s="19">
        <v>23.3</v>
      </c>
    </row>
    <row r="62" spans="1:11" ht="39" x14ac:dyDescent="0.25">
      <c r="A62" s="105" t="s">
        <v>154</v>
      </c>
      <c r="B62" s="20" t="s">
        <v>48</v>
      </c>
      <c r="C62" s="20" t="s">
        <v>61</v>
      </c>
      <c r="D62" s="20" t="s">
        <v>121</v>
      </c>
      <c r="E62" s="20" t="s">
        <v>55</v>
      </c>
      <c r="F62" s="20" t="s">
        <v>56</v>
      </c>
      <c r="G62" s="20" t="s">
        <v>155</v>
      </c>
      <c r="H62" s="20" t="s">
        <v>51</v>
      </c>
      <c r="I62" s="19">
        <f>I63</f>
        <v>10</v>
      </c>
      <c r="J62" s="19">
        <f t="shared" si="0"/>
        <v>0</v>
      </c>
      <c r="K62" s="19">
        <f>K63</f>
        <v>10</v>
      </c>
    </row>
    <row r="63" spans="1:11" ht="63.75" x14ac:dyDescent="0.25">
      <c r="A63" s="53" t="s">
        <v>185</v>
      </c>
      <c r="B63" s="20" t="s">
        <v>48</v>
      </c>
      <c r="C63" s="20" t="s">
        <v>61</v>
      </c>
      <c r="D63" s="20" t="s">
        <v>121</v>
      </c>
      <c r="E63" s="20" t="s">
        <v>55</v>
      </c>
      <c r="F63" s="20" t="s">
        <v>56</v>
      </c>
      <c r="G63" s="20" t="s">
        <v>155</v>
      </c>
      <c r="H63" s="20" t="s">
        <v>87</v>
      </c>
      <c r="I63" s="19">
        <f>I64</f>
        <v>10</v>
      </c>
      <c r="J63" s="19">
        <f t="shared" si="0"/>
        <v>0</v>
      </c>
      <c r="K63" s="19">
        <f>K64</f>
        <v>10</v>
      </c>
    </row>
    <row r="64" spans="1:11" x14ac:dyDescent="0.25">
      <c r="A64" s="25" t="s">
        <v>20</v>
      </c>
      <c r="B64" s="20" t="s">
        <v>48</v>
      </c>
      <c r="C64" s="20" t="s">
        <v>61</v>
      </c>
      <c r="D64" s="20" t="s">
        <v>121</v>
      </c>
      <c r="E64" s="20" t="s">
        <v>55</v>
      </c>
      <c r="F64" s="20" t="s">
        <v>56</v>
      </c>
      <c r="G64" s="20" t="s">
        <v>155</v>
      </c>
      <c r="H64" s="20" t="s">
        <v>88</v>
      </c>
      <c r="I64" s="19">
        <v>10</v>
      </c>
      <c r="J64" s="19">
        <f t="shared" si="0"/>
        <v>0</v>
      </c>
      <c r="K64" s="19">
        <v>10</v>
      </c>
    </row>
    <row r="65" spans="1:11" ht="25.5" x14ac:dyDescent="0.25">
      <c r="A65" s="53" t="s">
        <v>186</v>
      </c>
      <c r="B65" s="20" t="s">
        <v>48</v>
      </c>
      <c r="C65" s="20" t="s">
        <v>61</v>
      </c>
      <c r="D65" s="20" t="s">
        <v>121</v>
      </c>
      <c r="E65" s="20" t="s">
        <v>55</v>
      </c>
      <c r="F65" s="20" t="s">
        <v>56</v>
      </c>
      <c r="G65" s="20" t="s">
        <v>155</v>
      </c>
      <c r="H65" s="20" t="s">
        <v>63</v>
      </c>
      <c r="I65" s="19">
        <f>I66</f>
        <v>0</v>
      </c>
      <c r="J65" s="19">
        <f t="shared" si="0"/>
        <v>3.3</v>
      </c>
      <c r="K65" s="19">
        <f>K66</f>
        <v>3.3</v>
      </c>
    </row>
    <row r="66" spans="1:11" ht="26.25" x14ac:dyDescent="0.25">
      <c r="A66" s="25" t="s">
        <v>79</v>
      </c>
      <c r="B66" s="20" t="s">
        <v>48</v>
      </c>
      <c r="C66" s="20" t="s">
        <v>61</v>
      </c>
      <c r="D66" s="20" t="s">
        <v>121</v>
      </c>
      <c r="E66" s="20" t="s">
        <v>55</v>
      </c>
      <c r="F66" s="20" t="s">
        <v>56</v>
      </c>
      <c r="G66" s="20" t="s">
        <v>155</v>
      </c>
      <c r="H66" s="20" t="s">
        <v>64</v>
      </c>
      <c r="I66" s="19">
        <v>0</v>
      </c>
      <c r="J66" s="19">
        <f t="shared" si="0"/>
        <v>3.3</v>
      </c>
      <c r="K66" s="19">
        <v>3.3</v>
      </c>
    </row>
    <row r="67" spans="1:11" ht="39" x14ac:dyDescent="0.25">
      <c r="A67" s="29" t="s">
        <v>126</v>
      </c>
      <c r="B67" s="20" t="s">
        <v>48</v>
      </c>
      <c r="C67" s="20" t="s">
        <v>61</v>
      </c>
      <c r="D67" s="20" t="s">
        <v>121</v>
      </c>
      <c r="E67" s="20" t="s">
        <v>62</v>
      </c>
      <c r="F67" s="20" t="s">
        <v>49</v>
      </c>
      <c r="G67" s="20" t="s">
        <v>94</v>
      </c>
      <c r="H67" s="20" t="s">
        <v>51</v>
      </c>
      <c r="I67" s="19">
        <f t="shared" ref="I67:K68" si="7">I68</f>
        <v>5</v>
      </c>
      <c r="J67" s="19">
        <f t="shared" si="0"/>
        <v>315.5</v>
      </c>
      <c r="K67" s="19">
        <f t="shared" si="7"/>
        <v>320.5</v>
      </c>
    </row>
    <row r="68" spans="1:11" ht="39" x14ac:dyDescent="0.25">
      <c r="A68" s="29" t="s">
        <v>127</v>
      </c>
      <c r="B68" s="20" t="s">
        <v>48</v>
      </c>
      <c r="C68" s="20" t="s">
        <v>61</v>
      </c>
      <c r="D68" s="20" t="s">
        <v>121</v>
      </c>
      <c r="E68" s="20" t="s">
        <v>62</v>
      </c>
      <c r="F68" s="20" t="s">
        <v>48</v>
      </c>
      <c r="G68" s="20" t="s">
        <v>94</v>
      </c>
      <c r="H68" s="20" t="s">
        <v>51</v>
      </c>
      <c r="I68" s="19">
        <f t="shared" si="7"/>
        <v>5</v>
      </c>
      <c r="J68" s="19">
        <f t="shared" si="0"/>
        <v>315.5</v>
      </c>
      <c r="K68" s="19">
        <f t="shared" si="7"/>
        <v>320.5</v>
      </c>
    </row>
    <row r="69" spans="1:11" ht="26.25" x14ac:dyDescent="0.25">
      <c r="A69" s="29" t="s">
        <v>18</v>
      </c>
      <c r="B69" s="20" t="s">
        <v>48</v>
      </c>
      <c r="C69" s="20" t="s">
        <v>61</v>
      </c>
      <c r="D69" s="20" t="s">
        <v>121</v>
      </c>
      <c r="E69" s="20" t="s">
        <v>62</v>
      </c>
      <c r="F69" s="20" t="s">
        <v>48</v>
      </c>
      <c r="G69" s="20" t="s">
        <v>128</v>
      </c>
      <c r="H69" s="20" t="s">
        <v>51</v>
      </c>
      <c r="I69" s="19">
        <f>I70</f>
        <v>5</v>
      </c>
      <c r="J69" s="19">
        <f t="shared" si="0"/>
        <v>315.5</v>
      </c>
      <c r="K69" s="19">
        <f>K70</f>
        <v>320.5</v>
      </c>
    </row>
    <row r="70" spans="1:11" ht="25.5" x14ac:dyDescent="0.25">
      <c r="A70" s="53" t="s">
        <v>186</v>
      </c>
      <c r="B70" s="20" t="s">
        <v>48</v>
      </c>
      <c r="C70" s="20" t="s">
        <v>61</v>
      </c>
      <c r="D70" s="20" t="s">
        <v>121</v>
      </c>
      <c r="E70" s="20" t="s">
        <v>62</v>
      </c>
      <c r="F70" s="20" t="s">
        <v>48</v>
      </c>
      <c r="G70" s="20" t="s">
        <v>128</v>
      </c>
      <c r="H70" s="20" t="s">
        <v>63</v>
      </c>
      <c r="I70" s="19">
        <f>I71</f>
        <v>5</v>
      </c>
      <c r="J70" s="19">
        <f t="shared" si="0"/>
        <v>315.5</v>
      </c>
      <c r="K70" s="19">
        <f>K71</f>
        <v>320.5</v>
      </c>
    </row>
    <row r="71" spans="1:11" ht="26.25" x14ac:dyDescent="0.25">
      <c r="A71" s="25" t="s">
        <v>79</v>
      </c>
      <c r="B71" s="20" t="s">
        <v>48</v>
      </c>
      <c r="C71" s="20" t="s">
        <v>61</v>
      </c>
      <c r="D71" s="20" t="s">
        <v>121</v>
      </c>
      <c r="E71" s="20" t="s">
        <v>62</v>
      </c>
      <c r="F71" s="20" t="s">
        <v>48</v>
      </c>
      <c r="G71" s="20" t="s">
        <v>128</v>
      </c>
      <c r="H71" s="20" t="s">
        <v>64</v>
      </c>
      <c r="I71" s="19">
        <v>5</v>
      </c>
      <c r="J71" s="19">
        <f t="shared" si="0"/>
        <v>315.5</v>
      </c>
      <c r="K71" s="19">
        <f>5+315.5</f>
        <v>320.5</v>
      </c>
    </row>
    <row r="72" spans="1:11" ht="64.5" x14ac:dyDescent="0.25">
      <c r="A72" s="54" t="s">
        <v>129</v>
      </c>
      <c r="B72" s="20" t="s">
        <v>48</v>
      </c>
      <c r="C72" s="20" t="s">
        <v>61</v>
      </c>
      <c r="D72" s="20" t="s">
        <v>110</v>
      </c>
      <c r="E72" s="20" t="s">
        <v>53</v>
      </c>
      <c r="F72" s="20" t="s">
        <v>49</v>
      </c>
      <c r="G72" s="20" t="s">
        <v>94</v>
      </c>
      <c r="H72" s="20" t="s">
        <v>51</v>
      </c>
      <c r="I72" s="19">
        <f>I73+I81</f>
        <v>112.5</v>
      </c>
      <c r="J72" s="19">
        <f t="shared" si="0"/>
        <v>0</v>
      </c>
      <c r="K72" s="19">
        <f>K73+K81</f>
        <v>112.5</v>
      </c>
    </row>
    <row r="73" spans="1:11" ht="24" x14ac:dyDescent="0.25">
      <c r="A73" s="56" t="s">
        <v>130</v>
      </c>
      <c r="B73" s="20" t="s">
        <v>48</v>
      </c>
      <c r="C73" s="20" t="s">
        <v>61</v>
      </c>
      <c r="D73" s="20" t="s">
        <v>110</v>
      </c>
      <c r="E73" s="20" t="s">
        <v>62</v>
      </c>
      <c r="F73" s="20" t="s">
        <v>49</v>
      </c>
      <c r="G73" s="20" t="s">
        <v>94</v>
      </c>
      <c r="H73" s="20" t="s">
        <v>51</v>
      </c>
      <c r="I73" s="19">
        <f t="shared" ref="I73:K75" si="8">I74</f>
        <v>101.1</v>
      </c>
      <c r="J73" s="19">
        <f t="shared" si="0"/>
        <v>0</v>
      </c>
      <c r="K73" s="19">
        <f t="shared" si="8"/>
        <v>101.1</v>
      </c>
    </row>
    <row r="74" spans="1:11" ht="36" x14ac:dyDescent="0.25">
      <c r="A74" s="56" t="s">
        <v>131</v>
      </c>
      <c r="B74" s="20" t="s">
        <v>48</v>
      </c>
      <c r="C74" s="20" t="s">
        <v>61</v>
      </c>
      <c r="D74" s="20" t="s">
        <v>110</v>
      </c>
      <c r="E74" s="20" t="s">
        <v>62</v>
      </c>
      <c r="F74" s="20" t="s">
        <v>48</v>
      </c>
      <c r="G74" s="20" t="s">
        <v>94</v>
      </c>
      <c r="H74" s="20" t="s">
        <v>51</v>
      </c>
      <c r="I74" s="19">
        <f>I75+I78</f>
        <v>101.1</v>
      </c>
      <c r="J74" s="19">
        <f t="shared" si="0"/>
        <v>0</v>
      </c>
      <c r="K74" s="19">
        <f>K75+K78</f>
        <v>101.1</v>
      </c>
    </row>
    <row r="75" spans="1:11" ht="48" x14ac:dyDescent="0.25">
      <c r="A75" s="56" t="s">
        <v>132</v>
      </c>
      <c r="B75" s="20" t="s">
        <v>48</v>
      </c>
      <c r="C75" s="20" t="s">
        <v>61</v>
      </c>
      <c r="D75" s="20" t="s">
        <v>110</v>
      </c>
      <c r="E75" s="20" t="s">
        <v>62</v>
      </c>
      <c r="F75" s="20" t="s">
        <v>48</v>
      </c>
      <c r="G75" s="20" t="s">
        <v>133</v>
      </c>
      <c r="H75" s="20" t="s">
        <v>51</v>
      </c>
      <c r="I75" s="19">
        <f t="shared" si="8"/>
        <v>100</v>
      </c>
      <c r="J75" s="19">
        <f t="shared" si="0"/>
        <v>0</v>
      </c>
      <c r="K75" s="19">
        <f t="shared" si="8"/>
        <v>100</v>
      </c>
    </row>
    <row r="76" spans="1:11" ht="25.5" x14ac:dyDescent="0.25">
      <c r="A76" s="53" t="s">
        <v>186</v>
      </c>
      <c r="B76" s="20" t="s">
        <v>48</v>
      </c>
      <c r="C76" s="20" t="s">
        <v>61</v>
      </c>
      <c r="D76" s="20" t="s">
        <v>110</v>
      </c>
      <c r="E76" s="20" t="s">
        <v>62</v>
      </c>
      <c r="F76" s="20" t="s">
        <v>48</v>
      </c>
      <c r="G76" s="20" t="s">
        <v>133</v>
      </c>
      <c r="H76" s="20" t="s">
        <v>63</v>
      </c>
      <c r="I76" s="19">
        <f>I77</f>
        <v>100</v>
      </c>
      <c r="J76" s="19">
        <f t="shared" si="0"/>
        <v>0</v>
      </c>
      <c r="K76" s="19">
        <f>K77</f>
        <v>100</v>
      </c>
    </row>
    <row r="77" spans="1:11" ht="26.25" x14ac:dyDescent="0.25">
      <c r="A77" s="25" t="s">
        <v>79</v>
      </c>
      <c r="B77" s="20" t="s">
        <v>48</v>
      </c>
      <c r="C77" s="20" t="s">
        <v>61</v>
      </c>
      <c r="D77" s="20" t="s">
        <v>110</v>
      </c>
      <c r="E77" s="20" t="s">
        <v>62</v>
      </c>
      <c r="F77" s="20" t="s">
        <v>48</v>
      </c>
      <c r="G77" s="20" t="s">
        <v>133</v>
      </c>
      <c r="H77" s="20" t="s">
        <v>64</v>
      </c>
      <c r="I77" s="19">
        <v>100</v>
      </c>
      <c r="J77" s="19">
        <f t="shared" ref="J77:J140" si="9">K77-I77</f>
        <v>0</v>
      </c>
      <c r="K77" s="19">
        <v>100</v>
      </c>
    </row>
    <row r="78" spans="1:11" ht="39" x14ac:dyDescent="0.25">
      <c r="A78" s="105" t="s">
        <v>154</v>
      </c>
      <c r="B78" s="20" t="s">
        <v>48</v>
      </c>
      <c r="C78" s="20" t="s">
        <v>61</v>
      </c>
      <c r="D78" s="20" t="s">
        <v>110</v>
      </c>
      <c r="E78" s="20" t="s">
        <v>62</v>
      </c>
      <c r="F78" s="20" t="s">
        <v>48</v>
      </c>
      <c r="G78" s="20" t="s">
        <v>155</v>
      </c>
      <c r="H78" s="20" t="s">
        <v>51</v>
      </c>
      <c r="I78" s="19">
        <f>I79</f>
        <v>1.1000000000000001</v>
      </c>
      <c r="J78" s="19">
        <f t="shared" si="9"/>
        <v>0</v>
      </c>
      <c r="K78" s="19">
        <f>K79</f>
        <v>1.1000000000000001</v>
      </c>
    </row>
    <row r="79" spans="1:11" ht="25.5" x14ac:dyDescent="0.25">
      <c r="A79" s="53" t="s">
        <v>186</v>
      </c>
      <c r="B79" s="20" t="s">
        <v>48</v>
      </c>
      <c r="C79" s="20" t="s">
        <v>61</v>
      </c>
      <c r="D79" s="20" t="s">
        <v>110</v>
      </c>
      <c r="E79" s="20" t="s">
        <v>62</v>
      </c>
      <c r="F79" s="20" t="s">
        <v>48</v>
      </c>
      <c r="G79" s="20" t="s">
        <v>155</v>
      </c>
      <c r="H79" s="20" t="s">
        <v>63</v>
      </c>
      <c r="I79" s="19">
        <f>I80</f>
        <v>1.1000000000000001</v>
      </c>
      <c r="J79" s="19">
        <f t="shared" si="9"/>
        <v>0</v>
      </c>
      <c r="K79" s="19">
        <f>K80</f>
        <v>1.1000000000000001</v>
      </c>
    </row>
    <row r="80" spans="1:11" ht="26.25" x14ac:dyDescent="0.25">
      <c r="A80" s="25" t="s">
        <v>79</v>
      </c>
      <c r="B80" s="20" t="s">
        <v>48</v>
      </c>
      <c r="C80" s="20" t="s">
        <v>61</v>
      </c>
      <c r="D80" s="20" t="s">
        <v>110</v>
      </c>
      <c r="E80" s="20" t="s">
        <v>62</v>
      </c>
      <c r="F80" s="20" t="s">
        <v>48</v>
      </c>
      <c r="G80" s="20" t="s">
        <v>155</v>
      </c>
      <c r="H80" s="20" t="s">
        <v>64</v>
      </c>
      <c r="I80" s="19">
        <v>1.1000000000000001</v>
      </c>
      <c r="J80" s="19">
        <f t="shared" si="9"/>
        <v>0</v>
      </c>
      <c r="K80" s="19">
        <v>1.1000000000000001</v>
      </c>
    </row>
    <row r="81" spans="1:11" ht="26.25" x14ac:dyDescent="0.25">
      <c r="A81" s="25" t="s">
        <v>136</v>
      </c>
      <c r="B81" s="20" t="s">
        <v>48</v>
      </c>
      <c r="C81" s="20" t="s">
        <v>61</v>
      </c>
      <c r="D81" s="20" t="s">
        <v>110</v>
      </c>
      <c r="E81" s="20" t="s">
        <v>65</v>
      </c>
      <c r="F81" s="20" t="s">
        <v>49</v>
      </c>
      <c r="G81" s="20" t="s">
        <v>94</v>
      </c>
      <c r="H81" s="20" t="s">
        <v>51</v>
      </c>
      <c r="I81" s="19">
        <f t="shared" ref="I81:K83" si="10">I82</f>
        <v>11.4</v>
      </c>
      <c r="J81" s="19">
        <f t="shared" si="9"/>
        <v>0</v>
      </c>
      <c r="K81" s="19">
        <f t="shared" si="10"/>
        <v>11.4</v>
      </c>
    </row>
    <row r="82" spans="1:11" ht="26.25" x14ac:dyDescent="0.25">
      <c r="A82" s="25" t="s">
        <v>212</v>
      </c>
      <c r="B82" s="20" t="s">
        <v>48</v>
      </c>
      <c r="C82" s="20" t="s">
        <v>61</v>
      </c>
      <c r="D82" s="20" t="s">
        <v>110</v>
      </c>
      <c r="E82" s="20" t="s">
        <v>65</v>
      </c>
      <c r="F82" s="20" t="s">
        <v>48</v>
      </c>
      <c r="G82" s="20" t="s">
        <v>94</v>
      </c>
      <c r="H82" s="20" t="s">
        <v>51</v>
      </c>
      <c r="I82" s="19">
        <f t="shared" si="10"/>
        <v>11.4</v>
      </c>
      <c r="J82" s="19">
        <f t="shared" si="9"/>
        <v>0</v>
      </c>
      <c r="K82" s="19">
        <f t="shared" si="10"/>
        <v>11.4</v>
      </c>
    </row>
    <row r="83" spans="1:11" ht="77.25" x14ac:dyDescent="0.25">
      <c r="A83" s="25" t="s">
        <v>211</v>
      </c>
      <c r="B83" s="20" t="s">
        <v>48</v>
      </c>
      <c r="C83" s="20" t="s">
        <v>61</v>
      </c>
      <c r="D83" s="20" t="s">
        <v>110</v>
      </c>
      <c r="E83" s="20" t="s">
        <v>65</v>
      </c>
      <c r="F83" s="20" t="s">
        <v>48</v>
      </c>
      <c r="G83" s="20" t="s">
        <v>210</v>
      </c>
      <c r="H83" s="20" t="s">
        <v>51</v>
      </c>
      <c r="I83" s="19">
        <f t="shared" si="10"/>
        <v>11.4</v>
      </c>
      <c r="J83" s="19">
        <f t="shared" si="9"/>
        <v>0</v>
      </c>
      <c r="K83" s="19">
        <f t="shared" si="10"/>
        <v>11.4</v>
      </c>
    </row>
    <row r="84" spans="1:11" x14ac:dyDescent="0.25">
      <c r="A84" s="25" t="s">
        <v>44</v>
      </c>
      <c r="B84" s="20" t="s">
        <v>48</v>
      </c>
      <c r="C84" s="20" t="s">
        <v>61</v>
      </c>
      <c r="D84" s="20" t="s">
        <v>110</v>
      </c>
      <c r="E84" s="20" t="s">
        <v>65</v>
      </c>
      <c r="F84" s="20" t="s">
        <v>48</v>
      </c>
      <c r="G84" s="20" t="s">
        <v>210</v>
      </c>
      <c r="H84" s="20" t="s">
        <v>181</v>
      </c>
      <c r="I84" s="19">
        <f>I85</f>
        <v>11.4</v>
      </c>
      <c r="J84" s="19">
        <f t="shared" si="9"/>
        <v>0</v>
      </c>
      <c r="K84" s="19">
        <f>K85</f>
        <v>11.4</v>
      </c>
    </row>
    <row r="85" spans="1:11" x14ac:dyDescent="0.25">
      <c r="A85" s="47" t="s">
        <v>75</v>
      </c>
      <c r="B85" s="20" t="s">
        <v>48</v>
      </c>
      <c r="C85" s="20" t="s">
        <v>61</v>
      </c>
      <c r="D85" s="20" t="s">
        <v>110</v>
      </c>
      <c r="E85" s="20" t="s">
        <v>65</v>
      </c>
      <c r="F85" s="20" t="s">
        <v>48</v>
      </c>
      <c r="G85" s="20" t="s">
        <v>210</v>
      </c>
      <c r="H85" s="20" t="s">
        <v>182</v>
      </c>
      <c r="I85" s="19">
        <v>11.4</v>
      </c>
      <c r="J85" s="19">
        <f t="shared" si="9"/>
        <v>0</v>
      </c>
      <c r="K85" s="19">
        <v>11.4</v>
      </c>
    </row>
    <row r="86" spans="1:11" ht="39" x14ac:dyDescent="0.25">
      <c r="A86" s="54" t="s">
        <v>95</v>
      </c>
      <c r="B86" s="20" t="s">
        <v>48</v>
      </c>
      <c r="C86" s="20" t="s">
        <v>61</v>
      </c>
      <c r="D86" s="20" t="s">
        <v>96</v>
      </c>
      <c r="E86" s="20" t="s">
        <v>53</v>
      </c>
      <c r="F86" s="20" t="s">
        <v>49</v>
      </c>
      <c r="G86" s="20" t="s">
        <v>94</v>
      </c>
      <c r="H86" s="20" t="s">
        <v>51</v>
      </c>
      <c r="I86" s="19">
        <f>I87</f>
        <v>8673.2999999999993</v>
      </c>
      <c r="J86" s="19">
        <f t="shared" si="9"/>
        <v>78.5</v>
      </c>
      <c r="K86" s="19">
        <f>K87</f>
        <v>8751.7999999999993</v>
      </c>
    </row>
    <row r="87" spans="1:11" ht="26.25" x14ac:dyDescent="0.25">
      <c r="A87" s="54" t="s">
        <v>136</v>
      </c>
      <c r="B87" s="20" t="s">
        <v>48</v>
      </c>
      <c r="C87" s="20" t="s">
        <v>61</v>
      </c>
      <c r="D87" s="20" t="s">
        <v>96</v>
      </c>
      <c r="E87" s="20" t="s">
        <v>55</v>
      </c>
      <c r="F87" s="20" t="s">
        <v>49</v>
      </c>
      <c r="G87" s="20" t="s">
        <v>94</v>
      </c>
      <c r="H87" s="20" t="s">
        <v>51</v>
      </c>
      <c r="I87" s="19">
        <f>I88</f>
        <v>8673.2999999999993</v>
      </c>
      <c r="J87" s="19">
        <f t="shared" si="9"/>
        <v>78.5</v>
      </c>
      <c r="K87" s="19">
        <f>K88</f>
        <v>8751.7999999999993</v>
      </c>
    </row>
    <row r="88" spans="1:11" ht="39" x14ac:dyDescent="0.25">
      <c r="A88" s="25" t="s">
        <v>134</v>
      </c>
      <c r="B88" s="20" t="s">
        <v>48</v>
      </c>
      <c r="C88" s="20" t="s">
        <v>61</v>
      </c>
      <c r="D88" s="20" t="s">
        <v>96</v>
      </c>
      <c r="E88" s="20" t="s">
        <v>55</v>
      </c>
      <c r="F88" s="20" t="s">
        <v>48</v>
      </c>
      <c r="G88" s="20" t="s">
        <v>94</v>
      </c>
      <c r="H88" s="20" t="s">
        <v>51</v>
      </c>
      <c r="I88" s="19">
        <f>I89+I97</f>
        <v>8673.2999999999993</v>
      </c>
      <c r="J88" s="19">
        <f t="shared" si="9"/>
        <v>78.5</v>
      </c>
      <c r="K88" s="19">
        <f>K89+K97</f>
        <v>8751.7999999999993</v>
      </c>
    </row>
    <row r="89" spans="1:11" ht="26.25" x14ac:dyDescent="0.25">
      <c r="A89" s="25" t="s">
        <v>137</v>
      </c>
      <c r="B89" s="20" t="s">
        <v>48</v>
      </c>
      <c r="C89" s="20" t="s">
        <v>61</v>
      </c>
      <c r="D89" s="20" t="s">
        <v>96</v>
      </c>
      <c r="E89" s="20" t="s">
        <v>55</v>
      </c>
      <c r="F89" s="20" t="s">
        <v>48</v>
      </c>
      <c r="G89" s="20" t="s">
        <v>138</v>
      </c>
      <c r="H89" s="20" t="s">
        <v>51</v>
      </c>
      <c r="I89" s="19">
        <f>I90+I92+I94</f>
        <v>8473.2999999999993</v>
      </c>
      <c r="J89" s="19">
        <f t="shared" si="9"/>
        <v>78.5</v>
      </c>
      <c r="K89" s="19">
        <f>K90+K92+K94</f>
        <v>8551.7999999999993</v>
      </c>
    </row>
    <row r="90" spans="1:11" ht="63.75" x14ac:dyDescent="0.25">
      <c r="A90" s="53" t="s">
        <v>185</v>
      </c>
      <c r="B90" s="20" t="s">
        <v>48</v>
      </c>
      <c r="C90" s="20" t="s">
        <v>61</v>
      </c>
      <c r="D90" s="20" t="s">
        <v>96</v>
      </c>
      <c r="E90" s="20" t="s">
        <v>55</v>
      </c>
      <c r="F90" s="20" t="s">
        <v>48</v>
      </c>
      <c r="G90" s="20" t="s">
        <v>138</v>
      </c>
      <c r="H90" s="20" t="s">
        <v>87</v>
      </c>
      <c r="I90" s="19">
        <f>I91</f>
        <v>6299</v>
      </c>
      <c r="J90" s="19">
        <f t="shared" si="9"/>
        <v>0</v>
      </c>
      <c r="K90" s="19">
        <f>K91</f>
        <v>6299</v>
      </c>
    </row>
    <row r="91" spans="1:11" x14ac:dyDescent="0.25">
      <c r="A91" s="25" t="s">
        <v>20</v>
      </c>
      <c r="B91" s="20" t="s">
        <v>48</v>
      </c>
      <c r="C91" s="20" t="s">
        <v>61</v>
      </c>
      <c r="D91" s="20" t="s">
        <v>96</v>
      </c>
      <c r="E91" s="20" t="s">
        <v>55</v>
      </c>
      <c r="F91" s="20" t="s">
        <v>48</v>
      </c>
      <c r="G91" s="20" t="s">
        <v>138</v>
      </c>
      <c r="H91" s="20" t="s">
        <v>88</v>
      </c>
      <c r="I91" s="19">
        <v>6299</v>
      </c>
      <c r="J91" s="19">
        <f t="shared" si="9"/>
        <v>0</v>
      </c>
      <c r="K91" s="19">
        <v>6299</v>
      </c>
    </row>
    <row r="92" spans="1:11" ht="25.5" x14ac:dyDescent="0.25">
      <c r="A92" s="53" t="s">
        <v>186</v>
      </c>
      <c r="B92" s="20" t="s">
        <v>48</v>
      </c>
      <c r="C92" s="20" t="s">
        <v>61</v>
      </c>
      <c r="D92" s="20" t="s">
        <v>96</v>
      </c>
      <c r="E92" s="20" t="s">
        <v>55</v>
      </c>
      <c r="F92" s="20" t="s">
        <v>48</v>
      </c>
      <c r="G92" s="20" t="s">
        <v>138</v>
      </c>
      <c r="H92" s="20" t="s">
        <v>63</v>
      </c>
      <c r="I92" s="19">
        <f>I93</f>
        <v>2049.3000000000002</v>
      </c>
      <c r="J92" s="19">
        <f t="shared" si="9"/>
        <v>78.5</v>
      </c>
      <c r="K92" s="19">
        <f>K93</f>
        <v>2127.8000000000002</v>
      </c>
    </row>
    <row r="93" spans="1:11" ht="26.25" x14ac:dyDescent="0.25">
      <c r="A93" s="25" t="s">
        <v>79</v>
      </c>
      <c r="B93" s="20" t="s">
        <v>48</v>
      </c>
      <c r="C93" s="20" t="s">
        <v>61</v>
      </c>
      <c r="D93" s="20" t="s">
        <v>96</v>
      </c>
      <c r="E93" s="20" t="s">
        <v>55</v>
      </c>
      <c r="F93" s="20" t="s">
        <v>48</v>
      </c>
      <c r="G93" s="20" t="s">
        <v>138</v>
      </c>
      <c r="H93" s="20" t="s">
        <v>64</v>
      </c>
      <c r="I93" s="19">
        <v>2049.3000000000002</v>
      </c>
      <c r="J93" s="19">
        <f t="shared" si="9"/>
        <v>78.5</v>
      </c>
      <c r="K93" s="19">
        <f>2049.3+78.5</f>
        <v>2127.8000000000002</v>
      </c>
    </row>
    <row r="94" spans="1:11" x14ac:dyDescent="0.25">
      <c r="A94" s="25" t="s">
        <v>14</v>
      </c>
      <c r="B94" s="20" t="s">
        <v>48</v>
      </c>
      <c r="C94" s="20" t="s">
        <v>61</v>
      </c>
      <c r="D94" s="20" t="s">
        <v>96</v>
      </c>
      <c r="E94" s="20" t="s">
        <v>55</v>
      </c>
      <c r="F94" s="20" t="s">
        <v>48</v>
      </c>
      <c r="G94" s="20" t="s">
        <v>138</v>
      </c>
      <c r="H94" s="20" t="s">
        <v>68</v>
      </c>
      <c r="I94" s="19">
        <f>I95</f>
        <v>125</v>
      </c>
      <c r="J94" s="19">
        <f t="shared" si="9"/>
        <v>0</v>
      </c>
      <c r="K94" s="19">
        <f>K95</f>
        <v>125</v>
      </c>
    </row>
    <row r="95" spans="1:11" ht="26.25" x14ac:dyDescent="0.25">
      <c r="A95" s="25" t="s">
        <v>13</v>
      </c>
      <c r="B95" s="20" t="s">
        <v>48</v>
      </c>
      <c r="C95" s="20" t="s">
        <v>61</v>
      </c>
      <c r="D95" s="20" t="s">
        <v>96</v>
      </c>
      <c r="E95" s="20" t="s">
        <v>55</v>
      </c>
      <c r="F95" s="20" t="s">
        <v>48</v>
      </c>
      <c r="G95" s="20" t="s">
        <v>138</v>
      </c>
      <c r="H95" s="20" t="s">
        <v>105</v>
      </c>
      <c r="I95" s="19">
        <v>125</v>
      </c>
      <c r="J95" s="19">
        <f t="shared" si="9"/>
        <v>0</v>
      </c>
      <c r="K95" s="19">
        <v>125</v>
      </c>
    </row>
    <row r="96" spans="1:11" ht="26.25" x14ac:dyDescent="0.25">
      <c r="A96" s="25" t="s">
        <v>19</v>
      </c>
      <c r="B96" s="20" t="s">
        <v>48</v>
      </c>
      <c r="C96" s="20" t="s">
        <v>61</v>
      </c>
      <c r="D96" s="20" t="s">
        <v>96</v>
      </c>
      <c r="E96" s="20" t="s">
        <v>55</v>
      </c>
      <c r="F96" s="20" t="s">
        <v>48</v>
      </c>
      <c r="G96" s="20" t="s">
        <v>135</v>
      </c>
      <c r="H96" s="20" t="s">
        <v>51</v>
      </c>
      <c r="I96" s="19">
        <f t="shared" ref="I96:K96" si="11">I97</f>
        <v>200</v>
      </c>
      <c r="J96" s="19">
        <f t="shared" si="9"/>
        <v>0</v>
      </c>
      <c r="K96" s="19">
        <f t="shared" si="11"/>
        <v>200</v>
      </c>
    </row>
    <row r="97" spans="1:11" ht="63.75" x14ac:dyDescent="0.25">
      <c r="A97" s="53" t="s">
        <v>185</v>
      </c>
      <c r="B97" s="20" t="s">
        <v>48</v>
      </c>
      <c r="C97" s="20" t="s">
        <v>61</v>
      </c>
      <c r="D97" s="20" t="s">
        <v>96</v>
      </c>
      <c r="E97" s="20" t="s">
        <v>55</v>
      </c>
      <c r="F97" s="20" t="s">
        <v>48</v>
      </c>
      <c r="G97" s="20" t="s">
        <v>135</v>
      </c>
      <c r="H97" s="20" t="s">
        <v>87</v>
      </c>
      <c r="I97" s="19">
        <f>I98</f>
        <v>200</v>
      </c>
      <c r="J97" s="19">
        <f t="shared" si="9"/>
        <v>0</v>
      </c>
      <c r="K97" s="19">
        <f>K98</f>
        <v>200</v>
      </c>
    </row>
    <row r="98" spans="1:11" ht="25.5" x14ac:dyDescent="0.25">
      <c r="A98" s="53" t="s">
        <v>101</v>
      </c>
      <c r="B98" s="20" t="s">
        <v>48</v>
      </c>
      <c r="C98" s="20" t="s">
        <v>61</v>
      </c>
      <c r="D98" s="20" t="s">
        <v>96</v>
      </c>
      <c r="E98" s="20" t="s">
        <v>55</v>
      </c>
      <c r="F98" s="20" t="s">
        <v>48</v>
      </c>
      <c r="G98" s="20" t="s">
        <v>135</v>
      </c>
      <c r="H98" s="20" t="s">
        <v>102</v>
      </c>
      <c r="I98" s="19">
        <v>200</v>
      </c>
      <c r="J98" s="19">
        <f t="shared" si="9"/>
        <v>0</v>
      </c>
      <c r="K98" s="19">
        <v>200</v>
      </c>
    </row>
    <row r="99" spans="1:11" x14ac:dyDescent="0.25">
      <c r="A99" s="49" t="s">
        <v>21</v>
      </c>
      <c r="B99" s="22" t="s">
        <v>52</v>
      </c>
      <c r="C99" s="22" t="s">
        <v>49</v>
      </c>
      <c r="D99" s="22" t="s">
        <v>49</v>
      </c>
      <c r="E99" s="22" t="s">
        <v>53</v>
      </c>
      <c r="F99" s="22" t="s">
        <v>49</v>
      </c>
      <c r="G99" s="22" t="s">
        <v>94</v>
      </c>
      <c r="H99" s="22" t="s">
        <v>51</v>
      </c>
      <c r="I99" s="26">
        <f>I100</f>
        <v>788</v>
      </c>
      <c r="J99" s="26">
        <f t="shared" si="9"/>
        <v>0</v>
      </c>
      <c r="K99" s="26">
        <f>K100</f>
        <v>788</v>
      </c>
    </row>
    <row r="100" spans="1:11" x14ac:dyDescent="0.25">
      <c r="A100" s="40" t="s">
        <v>140</v>
      </c>
      <c r="B100" s="22" t="s">
        <v>52</v>
      </c>
      <c r="C100" s="22" t="s">
        <v>56</v>
      </c>
      <c r="D100" s="22" t="s">
        <v>49</v>
      </c>
      <c r="E100" s="22" t="s">
        <v>53</v>
      </c>
      <c r="F100" s="22" t="s">
        <v>49</v>
      </c>
      <c r="G100" s="22" t="s">
        <v>94</v>
      </c>
      <c r="H100" s="22" t="s">
        <v>51</v>
      </c>
      <c r="I100" s="18">
        <f>I101</f>
        <v>788</v>
      </c>
      <c r="J100" s="18">
        <f t="shared" si="9"/>
        <v>0</v>
      </c>
      <c r="K100" s="18">
        <f>K101</f>
        <v>788</v>
      </c>
    </row>
    <row r="101" spans="1:11" ht="39" x14ac:dyDescent="0.25">
      <c r="A101" s="25" t="s">
        <v>141</v>
      </c>
      <c r="B101" s="20" t="s">
        <v>52</v>
      </c>
      <c r="C101" s="20" t="s">
        <v>56</v>
      </c>
      <c r="D101" s="20" t="s">
        <v>67</v>
      </c>
      <c r="E101" s="20" t="s">
        <v>53</v>
      </c>
      <c r="F101" s="20" t="s">
        <v>49</v>
      </c>
      <c r="G101" s="20" t="s">
        <v>94</v>
      </c>
      <c r="H101" s="20" t="s">
        <v>51</v>
      </c>
      <c r="I101" s="19">
        <f>I102</f>
        <v>788</v>
      </c>
      <c r="J101" s="19">
        <f t="shared" si="9"/>
        <v>0</v>
      </c>
      <c r="K101" s="19">
        <f>K102</f>
        <v>788</v>
      </c>
    </row>
    <row r="102" spans="1:11" ht="38.25" x14ac:dyDescent="0.25">
      <c r="A102" s="41" t="s">
        <v>142</v>
      </c>
      <c r="B102" s="20" t="s">
        <v>52</v>
      </c>
      <c r="C102" s="20" t="s">
        <v>56</v>
      </c>
      <c r="D102" s="20" t="s">
        <v>67</v>
      </c>
      <c r="E102" s="20" t="s">
        <v>53</v>
      </c>
      <c r="F102" s="20" t="s">
        <v>48</v>
      </c>
      <c r="G102" s="20" t="s">
        <v>143</v>
      </c>
      <c r="H102" s="20" t="s">
        <v>51</v>
      </c>
      <c r="I102" s="19">
        <f>I103</f>
        <v>788</v>
      </c>
      <c r="J102" s="19">
        <f t="shared" si="9"/>
        <v>0</v>
      </c>
      <c r="K102" s="19">
        <f>K103</f>
        <v>788</v>
      </c>
    </row>
    <row r="103" spans="1:11" ht="63.75" x14ac:dyDescent="0.25">
      <c r="A103" s="53" t="s">
        <v>185</v>
      </c>
      <c r="B103" s="20" t="s">
        <v>52</v>
      </c>
      <c r="C103" s="20" t="s">
        <v>56</v>
      </c>
      <c r="D103" s="20" t="s">
        <v>67</v>
      </c>
      <c r="E103" s="20" t="s">
        <v>53</v>
      </c>
      <c r="F103" s="20" t="s">
        <v>48</v>
      </c>
      <c r="G103" s="20" t="s">
        <v>143</v>
      </c>
      <c r="H103" s="20" t="s">
        <v>87</v>
      </c>
      <c r="I103" s="19">
        <f>I104</f>
        <v>788</v>
      </c>
      <c r="J103" s="19">
        <f t="shared" si="9"/>
        <v>0</v>
      </c>
      <c r="K103" s="19">
        <f>K104</f>
        <v>788</v>
      </c>
    </row>
    <row r="104" spans="1:11" ht="25.5" x14ac:dyDescent="0.25">
      <c r="A104" s="53" t="s">
        <v>101</v>
      </c>
      <c r="B104" s="20" t="s">
        <v>52</v>
      </c>
      <c r="C104" s="20" t="s">
        <v>56</v>
      </c>
      <c r="D104" s="20" t="s">
        <v>67</v>
      </c>
      <c r="E104" s="20" t="s">
        <v>53</v>
      </c>
      <c r="F104" s="20" t="s">
        <v>48</v>
      </c>
      <c r="G104" s="20" t="s">
        <v>143</v>
      </c>
      <c r="H104" s="20" t="s">
        <v>102</v>
      </c>
      <c r="I104" s="19">
        <v>788</v>
      </c>
      <c r="J104" s="19">
        <f t="shared" si="9"/>
        <v>0</v>
      </c>
      <c r="K104" s="19">
        <v>788</v>
      </c>
    </row>
    <row r="105" spans="1:11" ht="27" x14ac:dyDescent="0.25">
      <c r="A105" s="57" t="s">
        <v>24</v>
      </c>
      <c r="B105" s="50" t="s">
        <v>56</v>
      </c>
      <c r="C105" s="50" t="s">
        <v>49</v>
      </c>
      <c r="D105" s="50" t="s">
        <v>49</v>
      </c>
      <c r="E105" s="50" t="s">
        <v>53</v>
      </c>
      <c r="F105" s="50" t="s">
        <v>49</v>
      </c>
      <c r="G105" s="50" t="s">
        <v>94</v>
      </c>
      <c r="H105" s="50" t="s">
        <v>51</v>
      </c>
      <c r="I105" s="26">
        <f>I106+I113</f>
        <v>1431</v>
      </c>
      <c r="J105" s="26">
        <f t="shared" si="9"/>
        <v>0</v>
      </c>
      <c r="K105" s="26">
        <f>K106+K113</f>
        <v>1431</v>
      </c>
    </row>
    <row r="106" spans="1:11" x14ac:dyDescent="0.25">
      <c r="A106" s="27" t="s">
        <v>187</v>
      </c>
      <c r="B106" s="22" t="s">
        <v>56</v>
      </c>
      <c r="C106" s="22" t="s">
        <v>54</v>
      </c>
      <c r="D106" s="22" t="s">
        <v>49</v>
      </c>
      <c r="E106" s="22" t="s">
        <v>53</v>
      </c>
      <c r="F106" s="22" t="s">
        <v>49</v>
      </c>
      <c r="G106" s="22" t="s">
        <v>94</v>
      </c>
      <c r="H106" s="22" t="s">
        <v>51</v>
      </c>
      <c r="I106" s="18">
        <f>I107</f>
        <v>102</v>
      </c>
      <c r="J106" s="18">
        <f t="shared" si="9"/>
        <v>0</v>
      </c>
      <c r="K106" s="18">
        <f>K107</f>
        <v>102</v>
      </c>
    </row>
    <row r="107" spans="1:11" ht="51.75" x14ac:dyDescent="0.25">
      <c r="A107" s="25" t="s">
        <v>144</v>
      </c>
      <c r="B107" s="20" t="s">
        <v>56</v>
      </c>
      <c r="C107" s="20" t="s">
        <v>54</v>
      </c>
      <c r="D107" s="20" t="s">
        <v>121</v>
      </c>
      <c r="E107" s="20" t="s">
        <v>53</v>
      </c>
      <c r="F107" s="20" t="s">
        <v>49</v>
      </c>
      <c r="G107" s="20" t="s">
        <v>94</v>
      </c>
      <c r="H107" s="20" t="s">
        <v>51</v>
      </c>
      <c r="I107" s="19">
        <f>I108</f>
        <v>102</v>
      </c>
      <c r="J107" s="19">
        <f t="shared" si="9"/>
        <v>0</v>
      </c>
      <c r="K107" s="19">
        <f>K108</f>
        <v>102</v>
      </c>
    </row>
    <row r="108" spans="1:11" x14ac:dyDescent="0.25">
      <c r="A108" s="25" t="s">
        <v>122</v>
      </c>
      <c r="B108" s="20" t="s">
        <v>56</v>
      </c>
      <c r="C108" s="20" t="s">
        <v>54</v>
      </c>
      <c r="D108" s="20" t="s">
        <v>121</v>
      </c>
      <c r="E108" s="20" t="s">
        <v>55</v>
      </c>
      <c r="F108" s="20" t="s">
        <v>49</v>
      </c>
      <c r="G108" s="20" t="s">
        <v>94</v>
      </c>
      <c r="H108" s="20" t="s">
        <v>51</v>
      </c>
      <c r="I108" s="19">
        <f t="shared" ref="I108:K109" si="12">I109</f>
        <v>102</v>
      </c>
      <c r="J108" s="19">
        <f t="shared" si="9"/>
        <v>0</v>
      </c>
      <c r="K108" s="19">
        <f t="shared" si="12"/>
        <v>102</v>
      </c>
    </row>
    <row r="109" spans="1:11" ht="39" x14ac:dyDescent="0.25">
      <c r="A109" s="25" t="s">
        <v>145</v>
      </c>
      <c r="B109" s="20" t="s">
        <v>56</v>
      </c>
      <c r="C109" s="20" t="s">
        <v>54</v>
      </c>
      <c r="D109" s="20" t="s">
        <v>121</v>
      </c>
      <c r="E109" s="20" t="s">
        <v>55</v>
      </c>
      <c r="F109" s="20" t="s">
        <v>60</v>
      </c>
      <c r="G109" s="20" t="s">
        <v>94</v>
      </c>
      <c r="H109" s="20" t="s">
        <v>51</v>
      </c>
      <c r="I109" s="19">
        <f t="shared" si="12"/>
        <v>102</v>
      </c>
      <c r="J109" s="19">
        <f t="shared" si="9"/>
        <v>0</v>
      </c>
      <c r="K109" s="19">
        <f t="shared" si="12"/>
        <v>102</v>
      </c>
    </row>
    <row r="110" spans="1:11" ht="115.5" x14ac:dyDescent="0.25">
      <c r="A110" s="25" t="s">
        <v>146</v>
      </c>
      <c r="B110" s="20" t="s">
        <v>56</v>
      </c>
      <c r="C110" s="20" t="s">
        <v>54</v>
      </c>
      <c r="D110" s="20" t="s">
        <v>121</v>
      </c>
      <c r="E110" s="20" t="s">
        <v>55</v>
      </c>
      <c r="F110" s="20" t="s">
        <v>60</v>
      </c>
      <c r="G110" s="20" t="s">
        <v>147</v>
      </c>
      <c r="H110" s="20" t="s">
        <v>51</v>
      </c>
      <c r="I110" s="19">
        <f>I111</f>
        <v>102</v>
      </c>
      <c r="J110" s="19">
        <f t="shared" si="9"/>
        <v>0</v>
      </c>
      <c r="K110" s="19">
        <f>K111</f>
        <v>102</v>
      </c>
    </row>
    <row r="111" spans="1:11" ht="25.5" x14ac:dyDescent="0.25">
      <c r="A111" s="53" t="s">
        <v>186</v>
      </c>
      <c r="B111" s="20" t="s">
        <v>56</v>
      </c>
      <c r="C111" s="20" t="s">
        <v>54</v>
      </c>
      <c r="D111" s="20" t="s">
        <v>121</v>
      </c>
      <c r="E111" s="20" t="s">
        <v>55</v>
      </c>
      <c r="F111" s="20" t="s">
        <v>60</v>
      </c>
      <c r="G111" s="20" t="s">
        <v>147</v>
      </c>
      <c r="H111" s="20" t="s">
        <v>63</v>
      </c>
      <c r="I111" s="19">
        <f>I112</f>
        <v>102</v>
      </c>
      <c r="J111" s="19">
        <f t="shared" si="9"/>
        <v>0</v>
      </c>
      <c r="K111" s="19">
        <f>K112</f>
        <v>102</v>
      </c>
    </row>
    <row r="112" spans="1:11" ht="26.25" x14ac:dyDescent="0.25">
      <c r="A112" s="25" t="s">
        <v>79</v>
      </c>
      <c r="B112" s="20" t="s">
        <v>56</v>
      </c>
      <c r="C112" s="20" t="s">
        <v>54</v>
      </c>
      <c r="D112" s="20" t="s">
        <v>121</v>
      </c>
      <c r="E112" s="20" t="s">
        <v>55</v>
      </c>
      <c r="F112" s="20" t="s">
        <v>60</v>
      </c>
      <c r="G112" s="20" t="s">
        <v>147</v>
      </c>
      <c r="H112" s="20" t="s">
        <v>64</v>
      </c>
      <c r="I112" s="19">
        <v>102</v>
      </c>
      <c r="J112" s="19">
        <f t="shared" si="9"/>
        <v>0</v>
      </c>
      <c r="K112" s="19">
        <v>102</v>
      </c>
    </row>
    <row r="113" spans="1:11" ht="26.25" x14ac:dyDescent="0.25">
      <c r="A113" s="27" t="s">
        <v>148</v>
      </c>
      <c r="B113" s="22" t="s">
        <v>56</v>
      </c>
      <c r="C113" s="22" t="s">
        <v>57</v>
      </c>
      <c r="D113" s="22" t="s">
        <v>49</v>
      </c>
      <c r="E113" s="22" t="s">
        <v>53</v>
      </c>
      <c r="F113" s="22" t="s">
        <v>49</v>
      </c>
      <c r="G113" s="22" t="s">
        <v>94</v>
      </c>
      <c r="H113" s="22" t="s">
        <v>51</v>
      </c>
      <c r="I113" s="18">
        <f>I114</f>
        <v>1329</v>
      </c>
      <c r="J113" s="18">
        <f t="shared" si="9"/>
        <v>0</v>
      </c>
      <c r="K113" s="18">
        <f>K114</f>
        <v>1329</v>
      </c>
    </row>
    <row r="114" spans="1:11" ht="51.75" x14ac:dyDescent="0.25">
      <c r="A114" s="25" t="s">
        <v>149</v>
      </c>
      <c r="B114" s="20" t="s">
        <v>56</v>
      </c>
      <c r="C114" s="20" t="s">
        <v>57</v>
      </c>
      <c r="D114" s="20" t="s">
        <v>109</v>
      </c>
      <c r="E114" s="20" t="s">
        <v>53</v>
      </c>
      <c r="F114" s="20" t="s">
        <v>49</v>
      </c>
      <c r="G114" s="20" t="s">
        <v>94</v>
      </c>
      <c r="H114" s="20" t="s">
        <v>51</v>
      </c>
      <c r="I114" s="19">
        <f>I115</f>
        <v>1329</v>
      </c>
      <c r="J114" s="19">
        <f t="shared" si="9"/>
        <v>0</v>
      </c>
      <c r="K114" s="19">
        <f>K115</f>
        <v>1329</v>
      </c>
    </row>
    <row r="115" spans="1:11" ht="51.75" x14ac:dyDescent="0.25">
      <c r="A115" s="25" t="s">
        <v>27</v>
      </c>
      <c r="B115" s="20" t="s">
        <v>56</v>
      </c>
      <c r="C115" s="20" t="s">
        <v>57</v>
      </c>
      <c r="D115" s="20" t="s">
        <v>109</v>
      </c>
      <c r="E115" s="20" t="s">
        <v>55</v>
      </c>
      <c r="F115" s="20" t="s">
        <v>49</v>
      </c>
      <c r="G115" s="20" t="s">
        <v>94</v>
      </c>
      <c r="H115" s="20" t="s">
        <v>51</v>
      </c>
      <c r="I115" s="19">
        <f t="shared" ref="I115:K116" si="13">I116</f>
        <v>1329</v>
      </c>
      <c r="J115" s="19">
        <f t="shared" si="9"/>
        <v>0</v>
      </c>
      <c r="K115" s="19">
        <f t="shared" si="13"/>
        <v>1329</v>
      </c>
    </row>
    <row r="116" spans="1:11" ht="51.75" x14ac:dyDescent="0.25">
      <c r="A116" s="25" t="s">
        <v>150</v>
      </c>
      <c r="B116" s="20" t="s">
        <v>56</v>
      </c>
      <c r="C116" s="20" t="s">
        <v>57</v>
      </c>
      <c r="D116" s="20" t="s">
        <v>109</v>
      </c>
      <c r="E116" s="20" t="s">
        <v>55</v>
      </c>
      <c r="F116" s="20" t="s">
        <v>48</v>
      </c>
      <c r="G116" s="20" t="s">
        <v>94</v>
      </c>
      <c r="H116" s="20" t="s">
        <v>51</v>
      </c>
      <c r="I116" s="19">
        <f t="shared" si="13"/>
        <v>1329</v>
      </c>
      <c r="J116" s="19">
        <f t="shared" si="9"/>
        <v>0</v>
      </c>
      <c r="K116" s="19">
        <f t="shared" si="13"/>
        <v>1329</v>
      </c>
    </row>
    <row r="117" spans="1:11" x14ac:dyDescent="0.25">
      <c r="A117" s="25" t="s">
        <v>151</v>
      </c>
      <c r="B117" s="20" t="s">
        <v>56</v>
      </c>
      <c r="C117" s="20" t="s">
        <v>57</v>
      </c>
      <c r="D117" s="20" t="s">
        <v>109</v>
      </c>
      <c r="E117" s="20" t="s">
        <v>55</v>
      </c>
      <c r="F117" s="20" t="s">
        <v>48</v>
      </c>
      <c r="G117" s="20" t="s">
        <v>119</v>
      </c>
      <c r="H117" s="20" t="s">
        <v>51</v>
      </c>
      <c r="I117" s="19">
        <f>I118</f>
        <v>1329</v>
      </c>
      <c r="J117" s="19">
        <f t="shared" si="9"/>
        <v>0</v>
      </c>
      <c r="K117" s="19">
        <f>K118</f>
        <v>1329</v>
      </c>
    </row>
    <row r="118" spans="1:11" ht="25.5" x14ac:dyDescent="0.25">
      <c r="A118" s="53" t="s">
        <v>186</v>
      </c>
      <c r="B118" s="20" t="s">
        <v>56</v>
      </c>
      <c r="C118" s="20" t="s">
        <v>57</v>
      </c>
      <c r="D118" s="20" t="s">
        <v>109</v>
      </c>
      <c r="E118" s="20" t="s">
        <v>55</v>
      </c>
      <c r="F118" s="20" t="s">
        <v>48</v>
      </c>
      <c r="G118" s="20" t="s">
        <v>119</v>
      </c>
      <c r="H118" s="20" t="s">
        <v>63</v>
      </c>
      <c r="I118" s="19">
        <f>I119</f>
        <v>1329</v>
      </c>
      <c r="J118" s="19">
        <f t="shared" si="9"/>
        <v>0</v>
      </c>
      <c r="K118" s="19">
        <f>K119</f>
        <v>1329</v>
      </c>
    </row>
    <row r="119" spans="1:11" ht="26.25" x14ac:dyDescent="0.25">
      <c r="A119" s="25" t="s">
        <v>79</v>
      </c>
      <c r="B119" s="20" t="s">
        <v>56</v>
      </c>
      <c r="C119" s="20" t="s">
        <v>57</v>
      </c>
      <c r="D119" s="20" t="s">
        <v>109</v>
      </c>
      <c r="E119" s="20" t="s">
        <v>55</v>
      </c>
      <c r="F119" s="20" t="s">
        <v>48</v>
      </c>
      <c r="G119" s="20" t="s">
        <v>119</v>
      </c>
      <c r="H119" s="20" t="s">
        <v>64</v>
      </c>
      <c r="I119" s="19">
        <v>1329</v>
      </c>
      <c r="J119" s="19">
        <f t="shared" si="9"/>
        <v>0</v>
      </c>
      <c r="K119" s="19">
        <v>1329</v>
      </c>
    </row>
    <row r="120" spans="1:11" x14ac:dyDescent="0.25">
      <c r="A120" s="49" t="s">
        <v>28</v>
      </c>
      <c r="B120" s="50" t="s">
        <v>54</v>
      </c>
      <c r="C120" s="50" t="s">
        <v>49</v>
      </c>
      <c r="D120" s="50" t="s">
        <v>49</v>
      </c>
      <c r="E120" s="50" t="s">
        <v>53</v>
      </c>
      <c r="F120" s="50" t="s">
        <v>49</v>
      </c>
      <c r="G120" s="50" t="s">
        <v>94</v>
      </c>
      <c r="H120" s="50" t="s">
        <v>51</v>
      </c>
      <c r="I120" s="26">
        <f>I121+I131+I144</f>
        <v>9094.1</v>
      </c>
      <c r="J120" s="26">
        <f t="shared" si="9"/>
        <v>0</v>
      </c>
      <c r="K120" s="26">
        <f>K121+K131+K144</f>
        <v>9094.1</v>
      </c>
    </row>
    <row r="121" spans="1:11" x14ac:dyDescent="0.25">
      <c r="A121" s="42" t="s">
        <v>29</v>
      </c>
      <c r="B121" s="22" t="s">
        <v>54</v>
      </c>
      <c r="C121" s="22" t="s">
        <v>48</v>
      </c>
      <c r="D121" s="22" t="s">
        <v>49</v>
      </c>
      <c r="E121" s="22" t="s">
        <v>53</v>
      </c>
      <c r="F121" s="22" t="s">
        <v>49</v>
      </c>
      <c r="G121" s="22" t="s">
        <v>94</v>
      </c>
      <c r="H121" s="22" t="s">
        <v>51</v>
      </c>
      <c r="I121" s="18">
        <f>I122</f>
        <v>3835.9</v>
      </c>
      <c r="J121" s="18">
        <f t="shared" si="9"/>
        <v>0</v>
      </c>
      <c r="K121" s="18">
        <f>K122</f>
        <v>3835.9</v>
      </c>
    </row>
    <row r="122" spans="1:11" ht="39" x14ac:dyDescent="0.25">
      <c r="A122" s="29" t="s">
        <v>152</v>
      </c>
      <c r="B122" s="20" t="s">
        <v>54</v>
      </c>
      <c r="C122" s="20" t="s">
        <v>48</v>
      </c>
      <c r="D122" s="20" t="s">
        <v>59</v>
      </c>
      <c r="E122" s="20" t="s">
        <v>53</v>
      </c>
      <c r="F122" s="20" t="s">
        <v>49</v>
      </c>
      <c r="G122" s="20" t="s">
        <v>94</v>
      </c>
      <c r="H122" s="20" t="s">
        <v>51</v>
      </c>
      <c r="I122" s="19">
        <f>I123</f>
        <v>3835.9</v>
      </c>
      <c r="J122" s="19">
        <f t="shared" si="9"/>
        <v>0</v>
      </c>
      <c r="K122" s="19">
        <f>K123</f>
        <v>3835.9</v>
      </c>
    </row>
    <row r="123" spans="1:11" ht="26.25" x14ac:dyDescent="0.25">
      <c r="A123" s="29" t="s">
        <v>30</v>
      </c>
      <c r="B123" s="20" t="s">
        <v>54</v>
      </c>
      <c r="C123" s="20" t="s">
        <v>48</v>
      </c>
      <c r="D123" s="20" t="s">
        <v>59</v>
      </c>
      <c r="E123" s="20" t="s">
        <v>55</v>
      </c>
      <c r="F123" s="20" t="s">
        <v>49</v>
      </c>
      <c r="G123" s="20" t="s">
        <v>94</v>
      </c>
      <c r="H123" s="20" t="s">
        <v>51</v>
      </c>
      <c r="I123" s="19">
        <f t="shared" ref="I123:K123" si="14">I124</f>
        <v>3835.9</v>
      </c>
      <c r="J123" s="19">
        <f t="shared" si="9"/>
        <v>0</v>
      </c>
      <c r="K123" s="19">
        <f t="shared" si="14"/>
        <v>3835.9</v>
      </c>
    </row>
    <row r="124" spans="1:11" ht="39" x14ac:dyDescent="0.25">
      <c r="A124" s="29" t="s">
        <v>153</v>
      </c>
      <c r="B124" s="20" t="s">
        <v>54</v>
      </c>
      <c r="C124" s="20" t="s">
        <v>48</v>
      </c>
      <c r="D124" s="20" t="s">
        <v>59</v>
      </c>
      <c r="E124" s="20" t="s">
        <v>55</v>
      </c>
      <c r="F124" s="20" t="s">
        <v>48</v>
      </c>
      <c r="G124" s="20" t="s">
        <v>94</v>
      </c>
      <c r="H124" s="20" t="s">
        <v>51</v>
      </c>
      <c r="I124" s="19">
        <f>I128+I125</f>
        <v>3835.9</v>
      </c>
      <c r="J124" s="19">
        <f t="shared" si="9"/>
        <v>0</v>
      </c>
      <c r="K124" s="19">
        <f>K128+K125</f>
        <v>3835.9</v>
      </c>
    </row>
    <row r="125" spans="1:11" ht="51.75" x14ac:dyDescent="0.25">
      <c r="A125" s="29" t="s">
        <v>192</v>
      </c>
      <c r="B125" s="20" t="s">
        <v>54</v>
      </c>
      <c r="C125" s="20" t="s">
        <v>48</v>
      </c>
      <c r="D125" s="20" t="s">
        <v>59</v>
      </c>
      <c r="E125" s="20" t="s">
        <v>55</v>
      </c>
      <c r="F125" s="20" t="s">
        <v>48</v>
      </c>
      <c r="G125" s="98" t="s">
        <v>191</v>
      </c>
      <c r="H125" s="20" t="s">
        <v>51</v>
      </c>
      <c r="I125" s="19">
        <f>I126</f>
        <v>3282</v>
      </c>
      <c r="J125" s="19">
        <f t="shared" si="9"/>
        <v>0</v>
      </c>
      <c r="K125" s="19">
        <f>K126</f>
        <v>3282</v>
      </c>
    </row>
    <row r="126" spans="1:11" ht="63.75" x14ac:dyDescent="0.25">
      <c r="A126" s="53" t="s">
        <v>185</v>
      </c>
      <c r="B126" s="20" t="s">
        <v>54</v>
      </c>
      <c r="C126" s="20" t="s">
        <v>48</v>
      </c>
      <c r="D126" s="20" t="s">
        <v>59</v>
      </c>
      <c r="E126" s="20" t="s">
        <v>55</v>
      </c>
      <c r="F126" s="20" t="s">
        <v>48</v>
      </c>
      <c r="G126" s="98" t="s">
        <v>191</v>
      </c>
      <c r="H126" s="20" t="s">
        <v>87</v>
      </c>
      <c r="I126" s="19">
        <f>I127</f>
        <v>3282</v>
      </c>
      <c r="J126" s="19">
        <f t="shared" si="9"/>
        <v>0</v>
      </c>
      <c r="K126" s="19">
        <f>K127</f>
        <v>3282</v>
      </c>
    </row>
    <row r="127" spans="1:11" x14ac:dyDescent="0.25">
      <c r="A127" s="25" t="s">
        <v>20</v>
      </c>
      <c r="B127" s="20" t="s">
        <v>54</v>
      </c>
      <c r="C127" s="20" t="s">
        <v>48</v>
      </c>
      <c r="D127" s="20" t="s">
        <v>59</v>
      </c>
      <c r="E127" s="20" t="s">
        <v>55</v>
      </c>
      <c r="F127" s="20" t="s">
        <v>48</v>
      </c>
      <c r="G127" s="98" t="s">
        <v>191</v>
      </c>
      <c r="H127" s="20" t="s">
        <v>88</v>
      </c>
      <c r="I127" s="19">
        <v>3282</v>
      </c>
      <c r="J127" s="19">
        <f t="shared" si="9"/>
        <v>0</v>
      </c>
      <c r="K127" s="19">
        <v>3282</v>
      </c>
    </row>
    <row r="128" spans="1:11" ht="39" x14ac:dyDescent="0.25">
      <c r="A128" s="25" t="s">
        <v>154</v>
      </c>
      <c r="B128" s="20" t="s">
        <v>54</v>
      </c>
      <c r="C128" s="20" t="s">
        <v>48</v>
      </c>
      <c r="D128" s="20" t="s">
        <v>59</v>
      </c>
      <c r="E128" s="20" t="s">
        <v>55</v>
      </c>
      <c r="F128" s="20" t="s">
        <v>48</v>
      </c>
      <c r="G128" s="20" t="s">
        <v>155</v>
      </c>
      <c r="H128" s="20" t="s">
        <v>51</v>
      </c>
      <c r="I128" s="19">
        <f>I129</f>
        <v>553.9</v>
      </c>
      <c r="J128" s="19">
        <f t="shared" si="9"/>
        <v>0</v>
      </c>
      <c r="K128" s="19">
        <f>K129</f>
        <v>553.9</v>
      </c>
    </row>
    <row r="129" spans="1:11" ht="63.75" x14ac:dyDescent="0.25">
      <c r="A129" s="53" t="s">
        <v>185</v>
      </c>
      <c r="B129" s="20" t="s">
        <v>54</v>
      </c>
      <c r="C129" s="20" t="s">
        <v>48</v>
      </c>
      <c r="D129" s="20" t="s">
        <v>59</v>
      </c>
      <c r="E129" s="20" t="s">
        <v>55</v>
      </c>
      <c r="F129" s="20" t="s">
        <v>48</v>
      </c>
      <c r="G129" s="20" t="s">
        <v>155</v>
      </c>
      <c r="H129" s="20" t="s">
        <v>87</v>
      </c>
      <c r="I129" s="19">
        <f>I130</f>
        <v>553.9</v>
      </c>
      <c r="J129" s="19">
        <f t="shared" si="9"/>
        <v>0</v>
      </c>
      <c r="K129" s="19">
        <f>K130</f>
        <v>553.9</v>
      </c>
    </row>
    <row r="130" spans="1:11" x14ac:dyDescent="0.25">
      <c r="A130" s="25" t="s">
        <v>20</v>
      </c>
      <c r="B130" s="20" t="s">
        <v>54</v>
      </c>
      <c r="C130" s="20" t="s">
        <v>48</v>
      </c>
      <c r="D130" s="20" t="s">
        <v>59</v>
      </c>
      <c r="E130" s="20" t="s">
        <v>55</v>
      </c>
      <c r="F130" s="20" t="s">
        <v>48</v>
      </c>
      <c r="G130" s="20" t="s">
        <v>155</v>
      </c>
      <c r="H130" s="20" t="s">
        <v>88</v>
      </c>
      <c r="I130" s="19">
        <v>553.9</v>
      </c>
      <c r="J130" s="19">
        <f t="shared" si="9"/>
        <v>0</v>
      </c>
      <c r="K130" s="19">
        <v>553.9</v>
      </c>
    </row>
    <row r="131" spans="1:11" x14ac:dyDescent="0.25">
      <c r="A131" s="27" t="s">
        <v>156</v>
      </c>
      <c r="B131" s="22" t="s">
        <v>54</v>
      </c>
      <c r="C131" s="22" t="s">
        <v>57</v>
      </c>
      <c r="D131" s="22" t="s">
        <v>49</v>
      </c>
      <c r="E131" s="22" t="s">
        <v>53</v>
      </c>
      <c r="F131" s="22" t="s">
        <v>49</v>
      </c>
      <c r="G131" s="22" t="s">
        <v>94</v>
      </c>
      <c r="H131" s="22" t="s">
        <v>51</v>
      </c>
      <c r="I131" s="18">
        <f>I132</f>
        <v>5036.8</v>
      </c>
      <c r="J131" s="18">
        <f t="shared" si="9"/>
        <v>0</v>
      </c>
      <c r="K131" s="18">
        <f>K132</f>
        <v>5036.8</v>
      </c>
    </row>
    <row r="132" spans="1:11" ht="39" x14ac:dyDescent="0.25">
      <c r="A132" s="25" t="s">
        <v>157</v>
      </c>
      <c r="B132" s="45" t="s">
        <v>54</v>
      </c>
      <c r="C132" s="45" t="s">
        <v>57</v>
      </c>
      <c r="D132" s="45" t="s">
        <v>158</v>
      </c>
      <c r="E132" s="45" t="s">
        <v>53</v>
      </c>
      <c r="F132" s="45" t="s">
        <v>49</v>
      </c>
      <c r="G132" s="45" t="s">
        <v>94</v>
      </c>
      <c r="H132" s="45" t="s">
        <v>51</v>
      </c>
      <c r="I132" s="31">
        <f>I133</f>
        <v>5036.8</v>
      </c>
      <c r="J132" s="31">
        <f t="shared" si="9"/>
        <v>0</v>
      </c>
      <c r="K132" s="31">
        <f>K133</f>
        <v>5036.8</v>
      </c>
    </row>
    <row r="133" spans="1:11" x14ac:dyDescent="0.25">
      <c r="A133" s="25" t="s">
        <v>32</v>
      </c>
      <c r="B133" s="45" t="s">
        <v>54</v>
      </c>
      <c r="C133" s="45" t="s">
        <v>57</v>
      </c>
      <c r="D133" s="45" t="s">
        <v>158</v>
      </c>
      <c r="E133" s="45" t="s">
        <v>65</v>
      </c>
      <c r="F133" s="45" t="s">
        <v>49</v>
      </c>
      <c r="G133" s="45" t="s">
        <v>94</v>
      </c>
      <c r="H133" s="45" t="s">
        <v>51</v>
      </c>
      <c r="I133" s="31">
        <f t="shared" ref="I133:K141" si="15">I134</f>
        <v>5036.8</v>
      </c>
      <c r="J133" s="31">
        <f t="shared" si="9"/>
        <v>0</v>
      </c>
      <c r="K133" s="31">
        <f t="shared" si="15"/>
        <v>5036.8</v>
      </c>
    </row>
    <row r="134" spans="1:11" ht="26.25" x14ac:dyDescent="0.25">
      <c r="A134" s="25" t="s">
        <v>159</v>
      </c>
      <c r="B134" s="45" t="s">
        <v>54</v>
      </c>
      <c r="C134" s="45" t="s">
        <v>57</v>
      </c>
      <c r="D134" s="45" t="s">
        <v>158</v>
      </c>
      <c r="E134" s="45" t="s">
        <v>65</v>
      </c>
      <c r="F134" s="45" t="s">
        <v>52</v>
      </c>
      <c r="G134" s="45" t="s">
        <v>94</v>
      </c>
      <c r="H134" s="45" t="s">
        <v>51</v>
      </c>
      <c r="I134" s="31">
        <f>I141+I135+I138</f>
        <v>5036.8</v>
      </c>
      <c r="J134" s="31">
        <f t="shared" si="9"/>
        <v>0</v>
      </c>
      <c r="K134" s="31">
        <f>K141+K135+K138</f>
        <v>5036.8</v>
      </c>
    </row>
    <row r="135" spans="1:11" ht="77.25" x14ac:dyDescent="0.25">
      <c r="A135" s="100" t="s">
        <v>207</v>
      </c>
      <c r="B135" s="45" t="s">
        <v>54</v>
      </c>
      <c r="C135" s="45" t="s">
        <v>57</v>
      </c>
      <c r="D135" s="45" t="s">
        <v>158</v>
      </c>
      <c r="E135" s="45" t="s">
        <v>65</v>
      </c>
      <c r="F135" s="45" t="s">
        <v>52</v>
      </c>
      <c r="G135" s="45" t="s">
        <v>206</v>
      </c>
      <c r="H135" s="45" t="s">
        <v>51</v>
      </c>
      <c r="I135" s="31">
        <f>I136</f>
        <v>1893.8</v>
      </c>
      <c r="J135" s="31">
        <f t="shared" si="9"/>
        <v>0</v>
      </c>
      <c r="K135" s="31">
        <f>K136</f>
        <v>1893.8</v>
      </c>
    </row>
    <row r="136" spans="1:11" ht="25.5" x14ac:dyDescent="0.25">
      <c r="A136" s="53" t="s">
        <v>186</v>
      </c>
      <c r="B136" s="45" t="s">
        <v>54</v>
      </c>
      <c r="C136" s="45" t="s">
        <v>57</v>
      </c>
      <c r="D136" s="45" t="s">
        <v>158</v>
      </c>
      <c r="E136" s="45" t="s">
        <v>65</v>
      </c>
      <c r="F136" s="45" t="s">
        <v>52</v>
      </c>
      <c r="G136" s="45" t="s">
        <v>206</v>
      </c>
      <c r="H136" s="45" t="s">
        <v>63</v>
      </c>
      <c r="I136" s="31">
        <f>I137</f>
        <v>1893.8</v>
      </c>
      <c r="J136" s="31">
        <f t="shared" si="9"/>
        <v>0</v>
      </c>
      <c r="K136" s="31">
        <f>K137</f>
        <v>1893.8</v>
      </c>
    </row>
    <row r="137" spans="1:11" ht="26.25" x14ac:dyDescent="0.25">
      <c r="A137" s="25" t="s">
        <v>79</v>
      </c>
      <c r="B137" s="45" t="s">
        <v>54</v>
      </c>
      <c r="C137" s="45" t="s">
        <v>57</v>
      </c>
      <c r="D137" s="45" t="s">
        <v>158</v>
      </c>
      <c r="E137" s="45" t="s">
        <v>65</v>
      </c>
      <c r="F137" s="45" t="s">
        <v>52</v>
      </c>
      <c r="G137" s="45" t="s">
        <v>206</v>
      </c>
      <c r="H137" s="45" t="s">
        <v>64</v>
      </c>
      <c r="I137" s="31">
        <v>1893.8</v>
      </c>
      <c r="J137" s="31">
        <f t="shared" si="9"/>
        <v>0</v>
      </c>
      <c r="K137" s="31">
        <v>1893.8</v>
      </c>
    </row>
    <row r="138" spans="1:11" ht="39" x14ac:dyDescent="0.25">
      <c r="A138" s="25" t="s">
        <v>154</v>
      </c>
      <c r="B138" s="45" t="s">
        <v>54</v>
      </c>
      <c r="C138" s="45" t="s">
        <v>57</v>
      </c>
      <c r="D138" s="45" t="s">
        <v>158</v>
      </c>
      <c r="E138" s="45" t="s">
        <v>65</v>
      </c>
      <c r="F138" s="45" t="s">
        <v>52</v>
      </c>
      <c r="G138" s="45" t="s">
        <v>155</v>
      </c>
      <c r="H138" s="45" t="s">
        <v>51</v>
      </c>
      <c r="I138" s="31">
        <f>I139</f>
        <v>99.7</v>
      </c>
      <c r="J138" s="31">
        <f t="shared" si="9"/>
        <v>0</v>
      </c>
      <c r="K138" s="31">
        <f>K139</f>
        <v>99.7</v>
      </c>
    </row>
    <row r="139" spans="1:11" ht="25.5" x14ac:dyDescent="0.25">
      <c r="A139" s="53" t="s">
        <v>186</v>
      </c>
      <c r="B139" s="45" t="s">
        <v>54</v>
      </c>
      <c r="C139" s="45" t="s">
        <v>57</v>
      </c>
      <c r="D139" s="45" t="s">
        <v>158</v>
      </c>
      <c r="E139" s="45" t="s">
        <v>65</v>
      </c>
      <c r="F139" s="45" t="s">
        <v>52</v>
      </c>
      <c r="G139" s="45" t="s">
        <v>155</v>
      </c>
      <c r="H139" s="45" t="s">
        <v>63</v>
      </c>
      <c r="I139" s="31">
        <f>I140</f>
        <v>99.7</v>
      </c>
      <c r="J139" s="31">
        <f t="shared" si="9"/>
        <v>0</v>
      </c>
      <c r="K139" s="31">
        <f>K140</f>
        <v>99.7</v>
      </c>
    </row>
    <row r="140" spans="1:11" ht="26.25" x14ac:dyDescent="0.25">
      <c r="A140" s="25" t="s">
        <v>79</v>
      </c>
      <c r="B140" s="45" t="s">
        <v>54</v>
      </c>
      <c r="C140" s="45" t="s">
        <v>57</v>
      </c>
      <c r="D140" s="45" t="s">
        <v>158</v>
      </c>
      <c r="E140" s="45" t="s">
        <v>65</v>
      </c>
      <c r="F140" s="45" t="s">
        <v>52</v>
      </c>
      <c r="G140" s="45" t="s">
        <v>155</v>
      </c>
      <c r="H140" s="45" t="s">
        <v>64</v>
      </c>
      <c r="I140" s="31">
        <v>99.7</v>
      </c>
      <c r="J140" s="31">
        <f t="shared" si="9"/>
        <v>0</v>
      </c>
      <c r="K140" s="31">
        <v>99.7</v>
      </c>
    </row>
    <row r="141" spans="1:11" x14ac:dyDescent="0.25">
      <c r="A141" s="25" t="s">
        <v>151</v>
      </c>
      <c r="B141" s="45" t="s">
        <v>54</v>
      </c>
      <c r="C141" s="45" t="s">
        <v>57</v>
      </c>
      <c r="D141" s="45" t="s">
        <v>158</v>
      </c>
      <c r="E141" s="45" t="s">
        <v>65</v>
      </c>
      <c r="F141" s="45" t="s">
        <v>52</v>
      </c>
      <c r="G141" s="45" t="s">
        <v>119</v>
      </c>
      <c r="H141" s="45" t="s">
        <v>51</v>
      </c>
      <c r="I141" s="31">
        <f t="shared" si="15"/>
        <v>3043.3</v>
      </c>
      <c r="J141" s="31">
        <f t="shared" ref="J141:J210" si="16">K141-I141</f>
        <v>0</v>
      </c>
      <c r="K141" s="31">
        <f t="shared" si="15"/>
        <v>3043.3</v>
      </c>
    </row>
    <row r="142" spans="1:11" ht="25.5" x14ac:dyDescent="0.25">
      <c r="A142" s="53" t="s">
        <v>186</v>
      </c>
      <c r="B142" s="45" t="s">
        <v>54</v>
      </c>
      <c r="C142" s="45" t="s">
        <v>57</v>
      </c>
      <c r="D142" s="45" t="s">
        <v>158</v>
      </c>
      <c r="E142" s="45" t="s">
        <v>65</v>
      </c>
      <c r="F142" s="45" t="s">
        <v>52</v>
      </c>
      <c r="G142" s="45" t="s">
        <v>119</v>
      </c>
      <c r="H142" s="45" t="s">
        <v>63</v>
      </c>
      <c r="I142" s="31">
        <f>I143</f>
        <v>3043.3</v>
      </c>
      <c r="J142" s="31">
        <f t="shared" si="16"/>
        <v>0</v>
      </c>
      <c r="K142" s="31">
        <f>K143</f>
        <v>3043.3</v>
      </c>
    </row>
    <row r="143" spans="1:11" ht="26.25" x14ac:dyDescent="0.25">
      <c r="A143" s="25" t="s">
        <v>79</v>
      </c>
      <c r="B143" s="20" t="s">
        <v>54</v>
      </c>
      <c r="C143" s="20" t="s">
        <v>57</v>
      </c>
      <c r="D143" s="20" t="s">
        <v>158</v>
      </c>
      <c r="E143" s="45" t="s">
        <v>65</v>
      </c>
      <c r="F143" s="45" t="s">
        <v>52</v>
      </c>
      <c r="G143" s="45" t="s">
        <v>119</v>
      </c>
      <c r="H143" s="45" t="s">
        <v>64</v>
      </c>
      <c r="I143" s="31">
        <v>3043.3</v>
      </c>
      <c r="J143" s="31">
        <f t="shared" si="16"/>
        <v>0</v>
      </c>
      <c r="K143" s="31">
        <v>3043.3</v>
      </c>
    </row>
    <row r="144" spans="1:11" ht="25.5" x14ac:dyDescent="0.25">
      <c r="A144" s="32" t="s">
        <v>160</v>
      </c>
      <c r="B144" s="22" t="s">
        <v>54</v>
      </c>
      <c r="C144" s="22" t="s">
        <v>121</v>
      </c>
      <c r="D144" s="22" t="s">
        <v>49</v>
      </c>
      <c r="E144" s="22" t="s">
        <v>53</v>
      </c>
      <c r="F144" s="22" t="s">
        <v>49</v>
      </c>
      <c r="G144" s="22" t="s">
        <v>94</v>
      </c>
      <c r="H144" s="22" t="s">
        <v>51</v>
      </c>
      <c r="I144" s="18">
        <f>I145</f>
        <v>221.4</v>
      </c>
      <c r="J144" s="18">
        <f t="shared" si="16"/>
        <v>0</v>
      </c>
      <c r="K144" s="18">
        <f>K145</f>
        <v>221.4</v>
      </c>
    </row>
    <row r="145" spans="1:11" ht="38.25" x14ac:dyDescent="0.25">
      <c r="A145" s="33" t="s">
        <v>161</v>
      </c>
      <c r="B145" s="20" t="s">
        <v>54</v>
      </c>
      <c r="C145" s="20" t="s">
        <v>121</v>
      </c>
      <c r="D145" s="20" t="s">
        <v>72</v>
      </c>
      <c r="E145" s="20" t="s">
        <v>53</v>
      </c>
      <c r="F145" s="20" t="s">
        <v>49</v>
      </c>
      <c r="G145" s="20" t="s">
        <v>94</v>
      </c>
      <c r="H145" s="20" t="s">
        <v>51</v>
      </c>
      <c r="I145" s="19">
        <f>I146</f>
        <v>221.4</v>
      </c>
      <c r="J145" s="19">
        <f t="shared" si="16"/>
        <v>0</v>
      </c>
      <c r="K145" s="19">
        <f>K146</f>
        <v>221.4</v>
      </c>
    </row>
    <row r="146" spans="1:11" ht="25.5" x14ac:dyDescent="0.25">
      <c r="A146" s="33" t="s">
        <v>162</v>
      </c>
      <c r="B146" s="20" t="s">
        <v>54</v>
      </c>
      <c r="C146" s="20" t="s">
        <v>121</v>
      </c>
      <c r="D146" s="20" t="s">
        <v>72</v>
      </c>
      <c r="E146" s="20" t="s">
        <v>62</v>
      </c>
      <c r="F146" s="20" t="s">
        <v>49</v>
      </c>
      <c r="G146" s="20" t="s">
        <v>94</v>
      </c>
      <c r="H146" s="20" t="s">
        <v>51</v>
      </c>
      <c r="I146" s="19">
        <f t="shared" ref="I146:K147" si="17">I147</f>
        <v>221.4</v>
      </c>
      <c r="J146" s="19">
        <f t="shared" si="16"/>
        <v>0</v>
      </c>
      <c r="K146" s="19">
        <f t="shared" si="17"/>
        <v>221.4</v>
      </c>
    </row>
    <row r="147" spans="1:11" ht="38.25" x14ac:dyDescent="0.25">
      <c r="A147" s="33" t="s">
        <v>163</v>
      </c>
      <c r="B147" s="20" t="s">
        <v>54</v>
      </c>
      <c r="C147" s="20" t="s">
        <v>121</v>
      </c>
      <c r="D147" s="20" t="s">
        <v>72</v>
      </c>
      <c r="E147" s="20" t="s">
        <v>62</v>
      </c>
      <c r="F147" s="20" t="s">
        <v>48</v>
      </c>
      <c r="G147" s="20" t="s">
        <v>94</v>
      </c>
      <c r="H147" s="20" t="s">
        <v>51</v>
      </c>
      <c r="I147" s="19">
        <f t="shared" si="17"/>
        <v>221.4</v>
      </c>
      <c r="J147" s="19">
        <f t="shared" si="16"/>
        <v>0</v>
      </c>
      <c r="K147" s="19">
        <f t="shared" si="17"/>
        <v>221.4</v>
      </c>
    </row>
    <row r="148" spans="1:11" x14ac:dyDescent="0.25">
      <c r="A148" s="33" t="s">
        <v>34</v>
      </c>
      <c r="B148" s="20" t="s">
        <v>54</v>
      </c>
      <c r="C148" s="20" t="s">
        <v>121</v>
      </c>
      <c r="D148" s="20" t="s">
        <v>72</v>
      </c>
      <c r="E148" s="20" t="s">
        <v>62</v>
      </c>
      <c r="F148" s="20" t="s">
        <v>48</v>
      </c>
      <c r="G148" s="20" t="s">
        <v>164</v>
      </c>
      <c r="H148" s="20" t="s">
        <v>51</v>
      </c>
      <c r="I148" s="19">
        <f>I149</f>
        <v>221.4</v>
      </c>
      <c r="J148" s="19">
        <f t="shared" si="16"/>
        <v>0</v>
      </c>
      <c r="K148" s="19">
        <f>K149</f>
        <v>221.4</v>
      </c>
    </row>
    <row r="149" spans="1:11" ht="25.5" x14ac:dyDescent="0.25">
      <c r="A149" s="53" t="s">
        <v>186</v>
      </c>
      <c r="B149" s="20" t="s">
        <v>54</v>
      </c>
      <c r="C149" s="20" t="s">
        <v>121</v>
      </c>
      <c r="D149" s="20" t="s">
        <v>72</v>
      </c>
      <c r="E149" s="20" t="s">
        <v>62</v>
      </c>
      <c r="F149" s="20" t="s">
        <v>48</v>
      </c>
      <c r="G149" s="20" t="s">
        <v>164</v>
      </c>
      <c r="H149" s="20" t="s">
        <v>63</v>
      </c>
      <c r="I149" s="19">
        <f>I150</f>
        <v>221.4</v>
      </c>
      <c r="J149" s="19">
        <f t="shared" si="16"/>
        <v>0</v>
      </c>
      <c r="K149" s="19">
        <f>K150</f>
        <v>221.4</v>
      </c>
    </row>
    <row r="150" spans="1:11" ht="25.5" x14ac:dyDescent="0.25">
      <c r="A150" s="33" t="s">
        <v>79</v>
      </c>
      <c r="B150" s="20" t="s">
        <v>54</v>
      </c>
      <c r="C150" s="20" t="s">
        <v>121</v>
      </c>
      <c r="D150" s="20" t="s">
        <v>72</v>
      </c>
      <c r="E150" s="20" t="s">
        <v>62</v>
      </c>
      <c r="F150" s="20" t="s">
        <v>48</v>
      </c>
      <c r="G150" s="20" t="s">
        <v>164</v>
      </c>
      <c r="H150" s="20" t="s">
        <v>64</v>
      </c>
      <c r="I150" s="19">
        <v>221.4</v>
      </c>
      <c r="J150" s="19">
        <f t="shared" si="16"/>
        <v>0</v>
      </c>
      <c r="K150" s="19">
        <v>221.4</v>
      </c>
    </row>
    <row r="151" spans="1:11" x14ac:dyDescent="0.25">
      <c r="A151" s="49" t="s">
        <v>35</v>
      </c>
      <c r="B151" s="50" t="s">
        <v>59</v>
      </c>
      <c r="C151" s="50" t="s">
        <v>49</v>
      </c>
      <c r="D151" s="50" t="s">
        <v>49</v>
      </c>
      <c r="E151" s="50" t="s">
        <v>53</v>
      </c>
      <c r="F151" s="50" t="s">
        <v>49</v>
      </c>
      <c r="G151" s="50" t="s">
        <v>94</v>
      </c>
      <c r="H151" s="50" t="s">
        <v>51</v>
      </c>
      <c r="I151" s="26">
        <f>I152+I169+I184</f>
        <v>4898.5999999999995</v>
      </c>
      <c r="J151" s="26">
        <f t="shared" si="16"/>
        <v>1353.1000000000004</v>
      </c>
      <c r="K151" s="26">
        <f>K152+K169+K184</f>
        <v>6251.7</v>
      </c>
    </row>
    <row r="152" spans="1:11" x14ac:dyDescent="0.25">
      <c r="A152" s="34" t="s">
        <v>36</v>
      </c>
      <c r="B152" s="43" t="s">
        <v>59</v>
      </c>
      <c r="C152" s="43" t="s">
        <v>48</v>
      </c>
      <c r="D152" s="43" t="s">
        <v>49</v>
      </c>
      <c r="E152" s="43" t="s">
        <v>53</v>
      </c>
      <c r="F152" s="43" t="s">
        <v>49</v>
      </c>
      <c r="G152" s="43" t="s">
        <v>94</v>
      </c>
      <c r="H152" s="43" t="s">
        <v>51</v>
      </c>
      <c r="I152" s="18">
        <f>I153</f>
        <v>420</v>
      </c>
      <c r="J152" s="18">
        <f t="shared" si="16"/>
        <v>914.09999999999991</v>
      </c>
      <c r="K152" s="18">
        <f>K153</f>
        <v>1334.1</v>
      </c>
    </row>
    <row r="153" spans="1:11" ht="51.75" x14ac:dyDescent="0.25">
      <c r="A153" s="36" t="s">
        <v>165</v>
      </c>
      <c r="B153" s="44" t="s">
        <v>59</v>
      </c>
      <c r="C153" s="44" t="s">
        <v>48</v>
      </c>
      <c r="D153" s="44" t="s">
        <v>57</v>
      </c>
      <c r="E153" s="44" t="s">
        <v>53</v>
      </c>
      <c r="F153" s="44" t="s">
        <v>49</v>
      </c>
      <c r="G153" s="44" t="s">
        <v>94</v>
      </c>
      <c r="H153" s="44" t="s">
        <v>51</v>
      </c>
      <c r="I153" s="31">
        <f>I154</f>
        <v>420</v>
      </c>
      <c r="J153" s="31">
        <f t="shared" si="16"/>
        <v>914.09999999999991</v>
      </c>
      <c r="K153" s="31">
        <f>K154+K159+K164</f>
        <v>1334.1</v>
      </c>
    </row>
    <row r="154" spans="1:11" ht="26.25" x14ac:dyDescent="0.25">
      <c r="A154" s="36" t="s">
        <v>66</v>
      </c>
      <c r="B154" s="44" t="s">
        <v>59</v>
      </c>
      <c r="C154" s="44" t="s">
        <v>48</v>
      </c>
      <c r="D154" s="44" t="s">
        <v>57</v>
      </c>
      <c r="E154" s="44" t="s">
        <v>62</v>
      </c>
      <c r="F154" s="44" t="s">
        <v>49</v>
      </c>
      <c r="G154" s="44" t="s">
        <v>94</v>
      </c>
      <c r="H154" s="44" t="s">
        <v>51</v>
      </c>
      <c r="I154" s="31">
        <f t="shared" ref="I154:K156" si="18">I155</f>
        <v>420</v>
      </c>
      <c r="J154" s="31">
        <f t="shared" si="16"/>
        <v>0</v>
      </c>
      <c r="K154" s="31">
        <f t="shared" si="18"/>
        <v>420</v>
      </c>
    </row>
    <row r="155" spans="1:11" ht="25.5" x14ac:dyDescent="0.25">
      <c r="A155" s="37" t="s">
        <v>166</v>
      </c>
      <c r="B155" s="44" t="s">
        <v>59</v>
      </c>
      <c r="C155" s="44" t="s">
        <v>48</v>
      </c>
      <c r="D155" s="44" t="s">
        <v>57</v>
      </c>
      <c r="E155" s="44" t="s">
        <v>62</v>
      </c>
      <c r="F155" s="44" t="s">
        <v>52</v>
      </c>
      <c r="G155" s="44" t="s">
        <v>94</v>
      </c>
      <c r="H155" s="44" t="s">
        <v>51</v>
      </c>
      <c r="I155" s="31">
        <f t="shared" si="18"/>
        <v>420</v>
      </c>
      <c r="J155" s="31">
        <f t="shared" si="16"/>
        <v>0</v>
      </c>
      <c r="K155" s="31">
        <f t="shared" si="18"/>
        <v>420</v>
      </c>
    </row>
    <row r="156" spans="1:11" ht="25.5" x14ac:dyDescent="0.25">
      <c r="A156" s="37" t="s">
        <v>167</v>
      </c>
      <c r="B156" s="44" t="s">
        <v>59</v>
      </c>
      <c r="C156" s="44" t="s">
        <v>48</v>
      </c>
      <c r="D156" s="44" t="s">
        <v>57</v>
      </c>
      <c r="E156" s="44" t="s">
        <v>62</v>
      </c>
      <c r="F156" s="44" t="s">
        <v>52</v>
      </c>
      <c r="G156" s="44" t="s">
        <v>168</v>
      </c>
      <c r="H156" s="44" t="s">
        <v>51</v>
      </c>
      <c r="I156" s="31">
        <f t="shared" si="18"/>
        <v>420</v>
      </c>
      <c r="J156" s="31">
        <f t="shared" si="16"/>
        <v>0</v>
      </c>
      <c r="K156" s="31">
        <f t="shared" si="18"/>
        <v>420</v>
      </c>
    </row>
    <row r="157" spans="1:11" ht="25.5" x14ac:dyDescent="0.25">
      <c r="A157" s="53" t="s">
        <v>186</v>
      </c>
      <c r="B157" s="44" t="s">
        <v>59</v>
      </c>
      <c r="C157" s="44" t="s">
        <v>48</v>
      </c>
      <c r="D157" s="44" t="s">
        <v>57</v>
      </c>
      <c r="E157" s="44" t="s">
        <v>62</v>
      </c>
      <c r="F157" s="44" t="s">
        <v>52</v>
      </c>
      <c r="G157" s="44" t="s">
        <v>168</v>
      </c>
      <c r="H157" s="44" t="s">
        <v>63</v>
      </c>
      <c r="I157" s="31">
        <f>I158</f>
        <v>420</v>
      </c>
      <c r="J157" s="31">
        <f t="shared" si="16"/>
        <v>0</v>
      </c>
      <c r="K157" s="31">
        <f>K158</f>
        <v>420</v>
      </c>
    </row>
    <row r="158" spans="1:11" ht="25.5" x14ac:dyDescent="0.25">
      <c r="A158" s="33" t="s">
        <v>79</v>
      </c>
      <c r="B158" s="44" t="s">
        <v>59</v>
      </c>
      <c r="C158" s="44" t="s">
        <v>48</v>
      </c>
      <c r="D158" s="44" t="s">
        <v>57</v>
      </c>
      <c r="E158" s="44" t="s">
        <v>62</v>
      </c>
      <c r="F158" s="44" t="s">
        <v>52</v>
      </c>
      <c r="G158" s="44" t="s">
        <v>168</v>
      </c>
      <c r="H158" s="44" t="s">
        <v>64</v>
      </c>
      <c r="I158" s="31">
        <v>420</v>
      </c>
      <c r="J158" s="31">
        <f t="shared" si="16"/>
        <v>0</v>
      </c>
      <c r="K158" s="31">
        <v>420</v>
      </c>
    </row>
    <row r="159" spans="1:11" ht="26.25" x14ac:dyDescent="0.25">
      <c r="A159" s="36" t="s">
        <v>37</v>
      </c>
      <c r="B159" s="59" t="s">
        <v>59</v>
      </c>
      <c r="C159" s="59" t="s">
        <v>48</v>
      </c>
      <c r="D159" s="59" t="s">
        <v>57</v>
      </c>
      <c r="E159" s="59" t="s">
        <v>70</v>
      </c>
      <c r="F159" s="59" t="s">
        <v>49</v>
      </c>
      <c r="G159" s="59" t="s">
        <v>94</v>
      </c>
      <c r="H159" s="59" t="s">
        <v>51</v>
      </c>
      <c r="I159" s="31">
        <f t="shared" ref="I159:K160" si="19">I160</f>
        <v>0</v>
      </c>
      <c r="J159" s="31">
        <f t="shared" si="16"/>
        <v>633</v>
      </c>
      <c r="K159" s="31">
        <f t="shared" si="19"/>
        <v>633</v>
      </c>
    </row>
    <row r="160" spans="1:11" ht="115.5" x14ac:dyDescent="0.25">
      <c r="A160" s="36" t="s">
        <v>169</v>
      </c>
      <c r="B160" s="45" t="s">
        <v>59</v>
      </c>
      <c r="C160" s="45" t="s">
        <v>48</v>
      </c>
      <c r="D160" s="45" t="s">
        <v>57</v>
      </c>
      <c r="E160" s="45" t="s">
        <v>70</v>
      </c>
      <c r="F160" s="45" t="s">
        <v>52</v>
      </c>
      <c r="G160" s="45" t="s">
        <v>94</v>
      </c>
      <c r="H160" s="45" t="s">
        <v>51</v>
      </c>
      <c r="I160" s="31">
        <f t="shared" si="19"/>
        <v>0</v>
      </c>
      <c r="J160" s="31">
        <f t="shared" si="16"/>
        <v>633</v>
      </c>
      <c r="K160" s="31">
        <f t="shared" si="19"/>
        <v>633</v>
      </c>
    </row>
    <row r="161" spans="1:11" x14ac:dyDescent="0.25">
      <c r="A161" s="36" t="s">
        <v>170</v>
      </c>
      <c r="B161" s="45" t="s">
        <v>59</v>
      </c>
      <c r="C161" s="45" t="s">
        <v>48</v>
      </c>
      <c r="D161" s="45" t="s">
        <v>57</v>
      </c>
      <c r="E161" s="45" t="s">
        <v>70</v>
      </c>
      <c r="F161" s="45" t="s">
        <v>52</v>
      </c>
      <c r="G161" s="45" t="s">
        <v>171</v>
      </c>
      <c r="H161" s="45" t="s">
        <v>51</v>
      </c>
      <c r="I161" s="31">
        <f>I162</f>
        <v>0</v>
      </c>
      <c r="J161" s="31">
        <f t="shared" si="16"/>
        <v>633</v>
      </c>
      <c r="K161" s="31">
        <f>K162</f>
        <v>633</v>
      </c>
    </row>
    <row r="162" spans="1:11" x14ac:dyDescent="0.25">
      <c r="A162" s="25" t="s">
        <v>14</v>
      </c>
      <c r="B162" s="45" t="s">
        <v>59</v>
      </c>
      <c r="C162" s="45" t="s">
        <v>48</v>
      </c>
      <c r="D162" s="45" t="s">
        <v>57</v>
      </c>
      <c r="E162" s="45" t="s">
        <v>70</v>
      </c>
      <c r="F162" s="45" t="s">
        <v>52</v>
      </c>
      <c r="G162" s="45" t="s">
        <v>171</v>
      </c>
      <c r="H162" s="45" t="s">
        <v>68</v>
      </c>
      <c r="I162" s="31">
        <v>0</v>
      </c>
      <c r="J162" s="31">
        <f t="shared" si="16"/>
        <v>633</v>
      </c>
      <c r="K162" s="31">
        <f>K163</f>
        <v>633</v>
      </c>
    </row>
    <row r="163" spans="1:11" ht="51.75" x14ac:dyDescent="0.25">
      <c r="A163" s="36" t="s">
        <v>208</v>
      </c>
      <c r="B163" s="45" t="s">
        <v>59</v>
      </c>
      <c r="C163" s="45" t="s">
        <v>48</v>
      </c>
      <c r="D163" s="45" t="s">
        <v>57</v>
      </c>
      <c r="E163" s="45" t="s">
        <v>70</v>
      </c>
      <c r="F163" s="45" t="s">
        <v>52</v>
      </c>
      <c r="G163" s="45" t="s">
        <v>171</v>
      </c>
      <c r="H163" s="45" t="s">
        <v>172</v>
      </c>
      <c r="I163" s="31">
        <v>0</v>
      </c>
      <c r="J163" s="31">
        <f t="shared" si="16"/>
        <v>633</v>
      </c>
      <c r="K163" s="31">
        <v>633</v>
      </c>
    </row>
    <row r="164" spans="1:11" ht="26.25" x14ac:dyDescent="0.25">
      <c r="A164" s="25" t="s">
        <v>230</v>
      </c>
      <c r="B164" s="45" t="s">
        <v>59</v>
      </c>
      <c r="C164" s="45" t="s">
        <v>48</v>
      </c>
      <c r="D164" s="45" t="s">
        <v>57</v>
      </c>
      <c r="E164" s="45" t="s">
        <v>229</v>
      </c>
      <c r="F164" s="45" t="s">
        <v>49</v>
      </c>
      <c r="G164" s="45" t="s">
        <v>94</v>
      </c>
      <c r="H164" s="45" t="s">
        <v>51</v>
      </c>
      <c r="I164" s="31">
        <f t="shared" ref="I164:I166" si="20">I165</f>
        <v>0</v>
      </c>
      <c r="J164" s="31">
        <f t="shared" si="16"/>
        <v>281.10000000000002</v>
      </c>
      <c r="K164" s="31">
        <f t="shared" ref="K164:K166" si="21">K165</f>
        <v>281.10000000000002</v>
      </c>
    </row>
    <row r="165" spans="1:11" ht="26.25" x14ac:dyDescent="0.25">
      <c r="A165" s="25" t="s">
        <v>231</v>
      </c>
      <c r="B165" s="45" t="s">
        <v>59</v>
      </c>
      <c r="C165" s="45" t="s">
        <v>48</v>
      </c>
      <c r="D165" s="45" t="s">
        <v>57</v>
      </c>
      <c r="E165" s="45" t="s">
        <v>229</v>
      </c>
      <c r="F165" s="45" t="s">
        <v>52</v>
      </c>
      <c r="G165" s="45" t="s">
        <v>94</v>
      </c>
      <c r="H165" s="45" t="s">
        <v>51</v>
      </c>
      <c r="I165" s="31">
        <f t="shared" si="20"/>
        <v>0</v>
      </c>
      <c r="J165" s="31">
        <f t="shared" si="16"/>
        <v>281.10000000000002</v>
      </c>
      <c r="K165" s="31">
        <f t="shared" si="21"/>
        <v>281.10000000000002</v>
      </c>
    </row>
    <row r="166" spans="1:11" ht="39" x14ac:dyDescent="0.25">
      <c r="A166" s="25" t="s">
        <v>232</v>
      </c>
      <c r="B166" s="45" t="s">
        <v>59</v>
      </c>
      <c r="C166" s="45" t="s">
        <v>48</v>
      </c>
      <c r="D166" s="45" t="s">
        <v>57</v>
      </c>
      <c r="E166" s="45" t="s">
        <v>229</v>
      </c>
      <c r="F166" s="45" t="s">
        <v>52</v>
      </c>
      <c r="G166" s="45" t="s">
        <v>119</v>
      </c>
      <c r="H166" s="45" t="s">
        <v>51</v>
      </c>
      <c r="I166" s="31">
        <f t="shared" si="20"/>
        <v>0</v>
      </c>
      <c r="J166" s="31">
        <f t="shared" si="16"/>
        <v>281.10000000000002</v>
      </c>
      <c r="K166" s="31">
        <f t="shared" si="21"/>
        <v>281.10000000000002</v>
      </c>
    </row>
    <row r="167" spans="1:11" ht="25.5" x14ac:dyDescent="0.25">
      <c r="A167" s="53" t="s">
        <v>186</v>
      </c>
      <c r="B167" s="45" t="s">
        <v>59</v>
      </c>
      <c r="C167" s="45" t="s">
        <v>48</v>
      </c>
      <c r="D167" s="45" t="s">
        <v>57</v>
      </c>
      <c r="E167" s="45" t="s">
        <v>229</v>
      </c>
      <c r="F167" s="45" t="s">
        <v>52</v>
      </c>
      <c r="G167" s="45" t="s">
        <v>119</v>
      </c>
      <c r="H167" s="45" t="s">
        <v>63</v>
      </c>
      <c r="I167" s="31">
        <f>I168</f>
        <v>0</v>
      </c>
      <c r="J167" s="31">
        <f t="shared" si="16"/>
        <v>281.10000000000002</v>
      </c>
      <c r="K167" s="31">
        <f>K168</f>
        <v>281.10000000000002</v>
      </c>
    </row>
    <row r="168" spans="1:11" ht="25.5" x14ac:dyDescent="0.25">
      <c r="A168" s="33" t="s">
        <v>79</v>
      </c>
      <c r="B168" s="45" t="s">
        <v>59</v>
      </c>
      <c r="C168" s="45" t="s">
        <v>48</v>
      </c>
      <c r="D168" s="45" t="s">
        <v>57</v>
      </c>
      <c r="E168" s="45" t="s">
        <v>229</v>
      </c>
      <c r="F168" s="45" t="s">
        <v>52</v>
      </c>
      <c r="G168" s="45" t="s">
        <v>119</v>
      </c>
      <c r="H168" s="45" t="s">
        <v>64</v>
      </c>
      <c r="I168" s="31">
        <v>0</v>
      </c>
      <c r="J168" s="31">
        <f>K168-I168</f>
        <v>281.10000000000002</v>
      </c>
      <c r="K168" s="31">
        <v>281.10000000000002</v>
      </c>
    </row>
    <row r="169" spans="1:11" x14ac:dyDescent="0.25">
      <c r="A169" s="32" t="s">
        <v>38</v>
      </c>
      <c r="B169" s="22" t="s">
        <v>59</v>
      </c>
      <c r="C169" s="22" t="s">
        <v>52</v>
      </c>
      <c r="D169" s="22" t="s">
        <v>49</v>
      </c>
      <c r="E169" s="22" t="s">
        <v>53</v>
      </c>
      <c r="F169" s="22" t="s">
        <v>49</v>
      </c>
      <c r="G169" s="22" t="s">
        <v>94</v>
      </c>
      <c r="H169" s="22" t="s">
        <v>51</v>
      </c>
      <c r="I169" s="18">
        <f>I170</f>
        <v>3289.7999999999997</v>
      </c>
      <c r="J169" s="18">
        <f t="shared" si="16"/>
        <v>0</v>
      </c>
      <c r="K169" s="18">
        <f>K170</f>
        <v>3289.7999999999997</v>
      </c>
    </row>
    <row r="170" spans="1:11" ht="51" x14ac:dyDescent="0.25">
      <c r="A170" s="17" t="s">
        <v>165</v>
      </c>
      <c r="B170" s="45" t="s">
        <v>59</v>
      </c>
      <c r="C170" s="45" t="s">
        <v>52</v>
      </c>
      <c r="D170" s="45" t="s">
        <v>57</v>
      </c>
      <c r="E170" s="45" t="s">
        <v>53</v>
      </c>
      <c r="F170" s="45" t="s">
        <v>49</v>
      </c>
      <c r="G170" s="45" t="s">
        <v>94</v>
      </c>
      <c r="H170" s="45" t="s">
        <v>51</v>
      </c>
      <c r="I170" s="31">
        <f>I171+I179</f>
        <v>3289.7999999999997</v>
      </c>
      <c r="J170" s="31">
        <f t="shared" si="16"/>
        <v>0</v>
      </c>
      <c r="K170" s="31">
        <f>K171+K179</f>
        <v>3289.7999999999997</v>
      </c>
    </row>
    <row r="171" spans="1:11" ht="25.5" x14ac:dyDescent="0.25">
      <c r="A171" s="17" t="s">
        <v>78</v>
      </c>
      <c r="B171" s="45" t="s">
        <v>59</v>
      </c>
      <c r="C171" s="45" t="s">
        <v>52</v>
      </c>
      <c r="D171" s="45" t="s">
        <v>57</v>
      </c>
      <c r="E171" s="45" t="s">
        <v>55</v>
      </c>
      <c r="F171" s="45" t="s">
        <v>49</v>
      </c>
      <c r="G171" s="45" t="s">
        <v>94</v>
      </c>
      <c r="H171" s="45" t="s">
        <v>51</v>
      </c>
      <c r="I171" s="31">
        <f t="shared" ref="I171:K171" si="22">I172</f>
        <v>2959.7</v>
      </c>
      <c r="J171" s="31">
        <f t="shared" si="16"/>
        <v>0</v>
      </c>
      <c r="K171" s="31">
        <f t="shared" si="22"/>
        <v>2959.7</v>
      </c>
    </row>
    <row r="172" spans="1:11" ht="38.25" x14ac:dyDescent="0.25">
      <c r="A172" s="17" t="s">
        <v>173</v>
      </c>
      <c r="B172" s="45" t="s">
        <v>59</v>
      </c>
      <c r="C172" s="45" t="s">
        <v>52</v>
      </c>
      <c r="D172" s="45" t="s">
        <v>57</v>
      </c>
      <c r="E172" s="45" t="s">
        <v>55</v>
      </c>
      <c r="F172" s="45" t="s">
        <v>52</v>
      </c>
      <c r="G172" s="45" t="s">
        <v>94</v>
      </c>
      <c r="H172" s="45" t="s">
        <v>51</v>
      </c>
      <c r="I172" s="31">
        <f>I173+I176</f>
        <v>2959.7</v>
      </c>
      <c r="J172" s="31">
        <f t="shared" si="16"/>
        <v>0</v>
      </c>
      <c r="K172" s="31">
        <f>K173+K176</f>
        <v>2959.7</v>
      </c>
    </row>
    <row r="173" spans="1:11" ht="39" x14ac:dyDescent="0.25">
      <c r="A173" s="25" t="s">
        <v>154</v>
      </c>
      <c r="B173" s="45" t="s">
        <v>59</v>
      </c>
      <c r="C173" s="45" t="s">
        <v>52</v>
      </c>
      <c r="D173" s="45" t="s">
        <v>57</v>
      </c>
      <c r="E173" s="45" t="s">
        <v>55</v>
      </c>
      <c r="F173" s="45" t="s">
        <v>52</v>
      </c>
      <c r="G173" s="101" t="s">
        <v>155</v>
      </c>
      <c r="H173" s="45" t="s">
        <v>51</v>
      </c>
      <c r="I173" s="31">
        <f>I174</f>
        <v>148</v>
      </c>
      <c r="J173" s="31">
        <f t="shared" si="16"/>
        <v>0</v>
      </c>
      <c r="K173" s="31">
        <f>K174</f>
        <v>148</v>
      </c>
    </row>
    <row r="174" spans="1:11" ht="25.5" x14ac:dyDescent="0.25">
      <c r="A174" s="53" t="s">
        <v>186</v>
      </c>
      <c r="B174" s="45" t="s">
        <v>59</v>
      </c>
      <c r="C174" s="45" t="s">
        <v>52</v>
      </c>
      <c r="D174" s="45" t="s">
        <v>57</v>
      </c>
      <c r="E174" s="45" t="s">
        <v>55</v>
      </c>
      <c r="F174" s="45" t="s">
        <v>52</v>
      </c>
      <c r="G174" s="101" t="s">
        <v>155</v>
      </c>
      <c r="H174" s="45" t="s">
        <v>63</v>
      </c>
      <c r="I174" s="31">
        <f>I175</f>
        <v>148</v>
      </c>
      <c r="J174" s="31">
        <f t="shared" si="16"/>
        <v>0</v>
      </c>
      <c r="K174" s="31">
        <f>K175</f>
        <v>148</v>
      </c>
    </row>
    <row r="175" spans="1:11" ht="25.5" x14ac:dyDescent="0.25">
      <c r="A175" s="33" t="s">
        <v>79</v>
      </c>
      <c r="B175" s="45" t="s">
        <v>59</v>
      </c>
      <c r="C175" s="45" t="s">
        <v>52</v>
      </c>
      <c r="D175" s="45" t="s">
        <v>57</v>
      </c>
      <c r="E175" s="45" t="s">
        <v>55</v>
      </c>
      <c r="F175" s="45" t="s">
        <v>52</v>
      </c>
      <c r="G175" s="101" t="s">
        <v>155</v>
      </c>
      <c r="H175" s="45" t="s">
        <v>64</v>
      </c>
      <c r="I175" s="31">
        <v>148</v>
      </c>
      <c r="J175" s="31">
        <f t="shared" si="16"/>
        <v>0</v>
      </c>
      <c r="K175" s="31">
        <v>148</v>
      </c>
    </row>
    <row r="176" spans="1:11" ht="64.5" x14ac:dyDescent="0.25">
      <c r="A176" s="100" t="s">
        <v>194</v>
      </c>
      <c r="B176" s="102" t="s">
        <v>59</v>
      </c>
      <c r="C176" s="101" t="s">
        <v>52</v>
      </c>
      <c r="D176" s="101" t="s">
        <v>57</v>
      </c>
      <c r="E176" s="101" t="s">
        <v>55</v>
      </c>
      <c r="F176" s="101" t="s">
        <v>52</v>
      </c>
      <c r="G176" s="101" t="s">
        <v>195</v>
      </c>
      <c r="H176" s="45" t="s">
        <v>51</v>
      </c>
      <c r="I176" s="31">
        <f>I177</f>
        <v>2811.7</v>
      </c>
      <c r="J176" s="31">
        <f t="shared" si="16"/>
        <v>0</v>
      </c>
      <c r="K176" s="31">
        <f>K177</f>
        <v>2811.7</v>
      </c>
    </row>
    <row r="177" spans="1:11" ht="25.5" x14ac:dyDescent="0.25">
      <c r="A177" s="53" t="s">
        <v>186</v>
      </c>
      <c r="B177" s="102" t="s">
        <v>59</v>
      </c>
      <c r="C177" s="101" t="s">
        <v>52</v>
      </c>
      <c r="D177" s="101" t="s">
        <v>57</v>
      </c>
      <c r="E177" s="101" t="s">
        <v>55</v>
      </c>
      <c r="F177" s="101" t="s">
        <v>52</v>
      </c>
      <c r="G177" s="101" t="s">
        <v>195</v>
      </c>
      <c r="H177" s="45" t="s">
        <v>63</v>
      </c>
      <c r="I177" s="31">
        <f>I178</f>
        <v>2811.7</v>
      </c>
      <c r="J177" s="31">
        <f t="shared" si="16"/>
        <v>0</v>
      </c>
      <c r="K177" s="31">
        <f>K178</f>
        <v>2811.7</v>
      </c>
    </row>
    <row r="178" spans="1:11" ht="25.5" x14ac:dyDescent="0.25">
      <c r="A178" s="33" t="s">
        <v>79</v>
      </c>
      <c r="B178" s="102" t="s">
        <v>59</v>
      </c>
      <c r="C178" s="101" t="s">
        <v>52</v>
      </c>
      <c r="D178" s="101" t="s">
        <v>57</v>
      </c>
      <c r="E178" s="101" t="s">
        <v>55</v>
      </c>
      <c r="F178" s="101" t="s">
        <v>52</v>
      </c>
      <c r="G178" s="101" t="s">
        <v>195</v>
      </c>
      <c r="H178" s="45" t="s">
        <v>64</v>
      </c>
      <c r="I178" s="31">
        <v>2811.7</v>
      </c>
      <c r="J178" s="31">
        <f t="shared" si="16"/>
        <v>0</v>
      </c>
      <c r="K178" s="31">
        <v>2811.7</v>
      </c>
    </row>
    <row r="179" spans="1:11" ht="26.25" x14ac:dyDescent="0.25">
      <c r="A179" s="36" t="s">
        <v>37</v>
      </c>
      <c r="B179" s="59" t="s">
        <v>59</v>
      </c>
      <c r="C179" s="59" t="s">
        <v>52</v>
      </c>
      <c r="D179" s="59" t="s">
        <v>57</v>
      </c>
      <c r="E179" s="59" t="s">
        <v>70</v>
      </c>
      <c r="F179" s="59" t="s">
        <v>49</v>
      </c>
      <c r="G179" s="59" t="s">
        <v>94</v>
      </c>
      <c r="H179" s="59" t="s">
        <v>51</v>
      </c>
      <c r="I179" s="31">
        <f t="shared" ref="I179:K180" si="23">I180</f>
        <v>330.1</v>
      </c>
      <c r="J179" s="31">
        <f t="shared" si="16"/>
        <v>0</v>
      </c>
      <c r="K179" s="31">
        <f t="shared" si="23"/>
        <v>330.1</v>
      </c>
    </row>
    <row r="180" spans="1:11" ht="115.5" x14ac:dyDescent="0.25">
      <c r="A180" s="36" t="s">
        <v>169</v>
      </c>
      <c r="B180" s="45" t="s">
        <v>59</v>
      </c>
      <c r="C180" s="45" t="s">
        <v>52</v>
      </c>
      <c r="D180" s="45" t="s">
        <v>57</v>
      </c>
      <c r="E180" s="45" t="s">
        <v>70</v>
      </c>
      <c r="F180" s="45" t="s">
        <v>52</v>
      </c>
      <c r="G180" s="45" t="s">
        <v>94</v>
      </c>
      <c r="H180" s="45" t="s">
        <v>51</v>
      </c>
      <c r="I180" s="31">
        <f t="shared" si="23"/>
        <v>330.1</v>
      </c>
      <c r="J180" s="31">
        <f t="shared" si="16"/>
        <v>0</v>
      </c>
      <c r="K180" s="31">
        <f t="shared" si="23"/>
        <v>330.1</v>
      </c>
    </row>
    <row r="181" spans="1:11" x14ac:dyDescent="0.25">
      <c r="A181" s="36" t="s">
        <v>170</v>
      </c>
      <c r="B181" s="45" t="s">
        <v>59</v>
      </c>
      <c r="C181" s="45" t="s">
        <v>52</v>
      </c>
      <c r="D181" s="45" t="s">
        <v>57</v>
      </c>
      <c r="E181" s="45" t="s">
        <v>70</v>
      </c>
      <c r="F181" s="45" t="s">
        <v>52</v>
      </c>
      <c r="G181" s="45" t="s">
        <v>171</v>
      </c>
      <c r="H181" s="45" t="s">
        <v>51</v>
      </c>
      <c r="I181" s="31">
        <f>I182</f>
        <v>330.1</v>
      </c>
      <c r="J181" s="31">
        <f t="shared" si="16"/>
        <v>0</v>
      </c>
      <c r="K181" s="31">
        <f>K182</f>
        <v>330.1</v>
      </c>
    </row>
    <row r="182" spans="1:11" x14ac:dyDescent="0.25">
      <c r="A182" s="25" t="s">
        <v>14</v>
      </c>
      <c r="B182" s="45" t="s">
        <v>59</v>
      </c>
      <c r="C182" s="45" t="s">
        <v>52</v>
      </c>
      <c r="D182" s="45" t="s">
        <v>57</v>
      </c>
      <c r="E182" s="45" t="s">
        <v>70</v>
      </c>
      <c r="F182" s="45" t="s">
        <v>52</v>
      </c>
      <c r="G182" s="45" t="s">
        <v>171</v>
      </c>
      <c r="H182" s="45" t="s">
        <v>68</v>
      </c>
      <c r="I182" s="31">
        <f>I183</f>
        <v>330.1</v>
      </c>
      <c r="J182" s="31">
        <f t="shared" si="16"/>
        <v>0</v>
      </c>
      <c r="K182" s="31">
        <f>K183</f>
        <v>330.1</v>
      </c>
    </row>
    <row r="183" spans="1:11" ht="51.75" x14ac:dyDescent="0.25">
      <c r="A183" s="36" t="s">
        <v>208</v>
      </c>
      <c r="B183" s="45" t="s">
        <v>59</v>
      </c>
      <c r="C183" s="45" t="s">
        <v>52</v>
      </c>
      <c r="D183" s="45" t="s">
        <v>57</v>
      </c>
      <c r="E183" s="45" t="s">
        <v>70</v>
      </c>
      <c r="F183" s="45" t="s">
        <v>52</v>
      </c>
      <c r="G183" s="45" t="s">
        <v>171</v>
      </c>
      <c r="H183" s="45" t="s">
        <v>172</v>
      </c>
      <c r="I183" s="31">
        <v>330.1</v>
      </c>
      <c r="J183" s="31">
        <f t="shared" si="16"/>
        <v>0</v>
      </c>
      <c r="K183" s="31">
        <v>330.1</v>
      </c>
    </row>
    <row r="184" spans="1:11" x14ac:dyDescent="0.25">
      <c r="A184" s="32" t="s">
        <v>39</v>
      </c>
      <c r="B184" s="22" t="s">
        <v>59</v>
      </c>
      <c r="C184" s="22" t="s">
        <v>56</v>
      </c>
      <c r="D184" s="22" t="s">
        <v>49</v>
      </c>
      <c r="E184" s="22" t="s">
        <v>53</v>
      </c>
      <c r="F184" s="22" t="s">
        <v>49</v>
      </c>
      <c r="G184" s="22" t="s">
        <v>94</v>
      </c>
      <c r="H184" s="22" t="s">
        <v>51</v>
      </c>
      <c r="I184" s="18">
        <f>I185+I191+I197</f>
        <v>1188.8</v>
      </c>
      <c r="J184" s="18">
        <f t="shared" si="16"/>
        <v>439</v>
      </c>
      <c r="K184" s="18">
        <f>K185+K191+K197</f>
        <v>1627.8</v>
      </c>
    </row>
    <row r="185" spans="1:11" ht="38.25" x14ac:dyDescent="0.25">
      <c r="A185" s="33" t="s">
        <v>197</v>
      </c>
      <c r="B185" s="20" t="s">
        <v>59</v>
      </c>
      <c r="C185" s="20" t="s">
        <v>56</v>
      </c>
      <c r="D185" s="20" t="s">
        <v>177</v>
      </c>
      <c r="E185" s="20" t="s">
        <v>53</v>
      </c>
      <c r="F185" s="20" t="s">
        <v>49</v>
      </c>
      <c r="G185" s="20" t="s">
        <v>94</v>
      </c>
      <c r="H185" s="20" t="s">
        <v>51</v>
      </c>
      <c r="I185" s="19">
        <f t="shared" ref="I185:K187" si="24">I186</f>
        <v>120.8</v>
      </c>
      <c r="J185" s="19">
        <f t="shared" si="16"/>
        <v>0</v>
      </c>
      <c r="K185" s="19">
        <f t="shared" si="24"/>
        <v>120.8</v>
      </c>
    </row>
    <row r="186" spans="1:11" ht="51" x14ac:dyDescent="0.25">
      <c r="A186" s="33" t="s">
        <v>178</v>
      </c>
      <c r="B186" s="20" t="s">
        <v>59</v>
      </c>
      <c r="C186" s="20" t="s">
        <v>56</v>
      </c>
      <c r="D186" s="20" t="s">
        <v>177</v>
      </c>
      <c r="E186" s="20" t="s">
        <v>71</v>
      </c>
      <c r="F186" s="20" t="s">
        <v>49</v>
      </c>
      <c r="G186" s="20" t="s">
        <v>94</v>
      </c>
      <c r="H186" s="20" t="s">
        <v>51</v>
      </c>
      <c r="I186" s="19">
        <f t="shared" si="24"/>
        <v>120.8</v>
      </c>
      <c r="J186" s="19">
        <f t="shared" si="16"/>
        <v>0</v>
      </c>
      <c r="K186" s="19">
        <f t="shared" si="24"/>
        <v>120.8</v>
      </c>
    </row>
    <row r="187" spans="1:11" ht="76.5" x14ac:dyDescent="0.25">
      <c r="A187" s="33" t="s">
        <v>179</v>
      </c>
      <c r="B187" s="20" t="s">
        <v>59</v>
      </c>
      <c r="C187" s="20" t="s">
        <v>56</v>
      </c>
      <c r="D187" s="20" t="s">
        <v>177</v>
      </c>
      <c r="E187" s="20" t="s">
        <v>71</v>
      </c>
      <c r="F187" s="20" t="s">
        <v>48</v>
      </c>
      <c r="G187" s="20" t="s">
        <v>94</v>
      </c>
      <c r="H187" s="20" t="s">
        <v>51</v>
      </c>
      <c r="I187" s="19">
        <f t="shared" si="24"/>
        <v>120.8</v>
      </c>
      <c r="J187" s="19">
        <f t="shared" si="16"/>
        <v>0</v>
      </c>
      <c r="K187" s="19">
        <f t="shared" si="24"/>
        <v>120.8</v>
      </c>
    </row>
    <row r="188" spans="1:11" x14ac:dyDescent="0.25">
      <c r="A188" s="25" t="s">
        <v>151</v>
      </c>
      <c r="B188" s="20" t="s">
        <v>59</v>
      </c>
      <c r="C188" s="20" t="s">
        <v>56</v>
      </c>
      <c r="D188" s="20" t="s">
        <v>177</v>
      </c>
      <c r="E188" s="20" t="s">
        <v>71</v>
      </c>
      <c r="F188" s="20" t="s">
        <v>48</v>
      </c>
      <c r="G188" s="20" t="s">
        <v>119</v>
      </c>
      <c r="H188" s="20" t="s">
        <v>51</v>
      </c>
      <c r="I188" s="19">
        <f>I189</f>
        <v>120.8</v>
      </c>
      <c r="J188" s="19">
        <f t="shared" si="16"/>
        <v>0</v>
      </c>
      <c r="K188" s="19">
        <f>K189</f>
        <v>120.8</v>
      </c>
    </row>
    <row r="189" spans="1:11" ht="25.5" x14ac:dyDescent="0.25">
      <c r="A189" s="53" t="s">
        <v>186</v>
      </c>
      <c r="B189" s="20" t="s">
        <v>59</v>
      </c>
      <c r="C189" s="20" t="s">
        <v>56</v>
      </c>
      <c r="D189" s="20" t="s">
        <v>177</v>
      </c>
      <c r="E189" s="20" t="s">
        <v>71</v>
      </c>
      <c r="F189" s="20" t="s">
        <v>48</v>
      </c>
      <c r="G189" s="20" t="s">
        <v>119</v>
      </c>
      <c r="H189" s="20" t="s">
        <v>63</v>
      </c>
      <c r="I189" s="19">
        <f>I190</f>
        <v>120.8</v>
      </c>
      <c r="J189" s="19">
        <f t="shared" si="16"/>
        <v>0</v>
      </c>
      <c r="K189" s="19">
        <f>K190</f>
        <v>120.8</v>
      </c>
    </row>
    <row r="190" spans="1:11" ht="26.25" x14ac:dyDescent="0.25">
      <c r="A190" s="25" t="s">
        <v>79</v>
      </c>
      <c r="B190" s="20" t="s">
        <v>59</v>
      </c>
      <c r="C190" s="20" t="s">
        <v>56</v>
      </c>
      <c r="D190" s="20" t="s">
        <v>177</v>
      </c>
      <c r="E190" s="20" t="s">
        <v>71</v>
      </c>
      <c r="F190" s="20" t="s">
        <v>48</v>
      </c>
      <c r="G190" s="20" t="s">
        <v>119</v>
      </c>
      <c r="H190" s="20" t="s">
        <v>64</v>
      </c>
      <c r="I190" s="19">
        <v>120.8</v>
      </c>
      <c r="J190" s="19">
        <f t="shared" si="16"/>
        <v>0</v>
      </c>
      <c r="K190" s="19">
        <v>120.8</v>
      </c>
    </row>
    <row r="191" spans="1:11" ht="39" x14ac:dyDescent="0.25">
      <c r="A191" s="25" t="s">
        <v>157</v>
      </c>
      <c r="B191" s="20" t="s">
        <v>59</v>
      </c>
      <c r="C191" s="20" t="s">
        <v>56</v>
      </c>
      <c r="D191" s="45" t="s">
        <v>158</v>
      </c>
      <c r="E191" s="45" t="s">
        <v>53</v>
      </c>
      <c r="F191" s="45" t="s">
        <v>49</v>
      </c>
      <c r="G191" s="45" t="s">
        <v>94</v>
      </c>
      <c r="H191" s="20" t="s">
        <v>51</v>
      </c>
      <c r="I191" s="19">
        <f>I192</f>
        <v>1018</v>
      </c>
      <c r="J191" s="19">
        <f t="shared" si="16"/>
        <v>0</v>
      </c>
      <c r="K191" s="19">
        <f>K192</f>
        <v>1018</v>
      </c>
    </row>
    <row r="192" spans="1:11" x14ac:dyDescent="0.25">
      <c r="A192" s="25" t="s">
        <v>32</v>
      </c>
      <c r="B192" s="45" t="s">
        <v>59</v>
      </c>
      <c r="C192" s="45" t="s">
        <v>56</v>
      </c>
      <c r="D192" s="45" t="s">
        <v>158</v>
      </c>
      <c r="E192" s="45" t="s">
        <v>65</v>
      </c>
      <c r="F192" s="45" t="s">
        <v>49</v>
      </c>
      <c r="G192" s="45" t="s">
        <v>94</v>
      </c>
      <c r="H192" s="20" t="s">
        <v>51</v>
      </c>
      <c r="I192" s="19">
        <f>I193</f>
        <v>1018</v>
      </c>
      <c r="J192" s="19">
        <f t="shared" si="16"/>
        <v>0</v>
      </c>
      <c r="K192" s="19">
        <f>K193</f>
        <v>1018</v>
      </c>
    </row>
    <row r="193" spans="1:11" ht="26.25" x14ac:dyDescent="0.25">
      <c r="A193" s="25" t="s">
        <v>159</v>
      </c>
      <c r="B193" s="45" t="s">
        <v>59</v>
      </c>
      <c r="C193" s="45" t="s">
        <v>56</v>
      </c>
      <c r="D193" s="45" t="s">
        <v>158</v>
      </c>
      <c r="E193" s="45" t="s">
        <v>65</v>
      </c>
      <c r="F193" s="45" t="s">
        <v>52</v>
      </c>
      <c r="G193" s="45" t="s">
        <v>94</v>
      </c>
      <c r="H193" s="20" t="s">
        <v>51</v>
      </c>
      <c r="I193" s="19">
        <f>I194</f>
        <v>1018</v>
      </c>
      <c r="J193" s="19">
        <f t="shared" si="16"/>
        <v>0</v>
      </c>
      <c r="K193" s="19">
        <f>K194</f>
        <v>1018</v>
      </c>
    </row>
    <row r="194" spans="1:11" x14ac:dyDescent="0.25">
      <c r="A194" s="25" t="s">
        <v>151</v>
      </c>
      <c r="B194" s="45" t="s">
        <v>59</v>
      </c>
      <c r="C194" s="45" t="s">
        <v>56</v>
      </c>
      <c r="D194" s="45" t="s">
        <v>158</v>
      </c>
      <c r="E194" s="45" t="s">
        <v>65</v>
      </c>
      <c r="F194" s="45" t="s">
        <v>52</v>
      </c>
      <c r="G194" s="45" t="s">
        <v>119</v>
      </c>
      <c r="H194" s="20" t="s">
        <v>51</v>
      </c>
      <c r="I194" s="19">
        <f>I195</f>
        <v>1018</v>
      </c>
      <c r="J194" s="19">
        <f t="shared" si="16"/>
        <v>0</v>
      </c>
      <c r="K194" s="19">
        <f>K195</f>
        <v>1018</v>
      </c>
    </row>
    <row r="195" spans="1:11" ht="26.25" x14ac:dyDescent="0.25">
      <c r="A195" s="25" t="s">
        <v>186</v>
      </c>
      <c r="B195" s="45" t="s">
        <v>59</v>
      </c>
      <c r="C195" s="45" t="s">
        <v>56</v>
      </c>
      <c r="D195" s="45" t="s">
        <v>158</v>
      </c>
      <c r="E195" s="45" t="s">
        <v>65</v>
      </c>
      <c r="F195" s="45" t="s">
        <v>52</v>
      </c>
      <c r="G195" s="45" t="s">
        <v>119</v>
      </c>
      <c r="H195" s="20" t="s">
        <v>63</v>
      </c>
      <c r="I195" s="19">
        <f>I196</f>
        <v>1018</v>
      </c>
      <c r="J195" s="19">
        <f t="shared" si="16"/>
        <v>0</v>
      </c>
      <c r="K195" s="19">
        <f>K196</f>
        <v>1018</v>
      </c>
    </row>
    <row r="196" spans="1:11" ht="26.25" x14ac:dyDescent="0.25">
      <c r="A196" s="25" t="s">
        <v>79</v>
      </c>
      <c r="B196" s="20" t="s">
        <v>59</v>
      </c>
      <c r="C196" s="20" t="s">
        <v>56</v>
      </c>
      <c r="D196" s="45" t="s">
        <v>158</v>
      </c>
      <c r="E196" s="45" t="s">
        <v>65</v>
      </c>
      <c r="F196" s="45" t="s">
        <v>52</v>
      </c>
      <c r="G196" s="45" t="s">
        <v>119</v>
      </c>
      <c r="H196" s="20" t="s">
        <v>64</v>
      </c>
      <c r="I196" s="19">
        <v>1018</v>
      </c>
      <c r="J196" s="19">
        <f t="shared" si="16"/>
        <v>0</v>
      </c>
      <c r="K196" s="19">
        <v>1018</v>
      </c>
    </row>
    <row r="197" spans="1:11" ht="39" x14ac:dyDescent="0.25">
      <c r="A197" s="25" t="s">
        <v>174</v>
      </c>
      <c r="B197" s="20" t="s">
        <v>59</v>
      </c>
      <c r="C197" s="20" t="s">
        <v>56</v>
      </c>
      <c r="D197" s="20" t="s">
        <v>175</v>
      </c>
      <c r="E197" s="20" t="s">
        <v>53</v>
      </c>
      <c r="F197" s="20" t="s">
        <v>49</v>
      </c>
      <c r="G197" s="20" t="s">
        <v>94</v>
      </c>
      <c r="H197" s="20" t="s">
        <v>51</v>
      </c>
      <c r="I197" s="19">
        <f>I198</f>
        <v>50</v>
      </c>
      <c r="J197" s="19">
        <f t="shared" si="16"/>
        <v>439</v>
      </c>
      <c r="K197" s="19">
        <f>K198</f>
        <v>489</v>
      </c>
    </row>
    <row r="198" spans="1:11" ht="39" x14ac:dyDescent="0.25">
      <c r="A198" s="25" t="s">
        <v>176</v>
      </c>
      <c r="B198" s="20" t="s">
        <v>59</v>
      </c>
      <c r="C198" s="20" t="s">
        <v>56</v>
      </c>
      <c r="D198" s="20" t="s">
        <v>175</v>
      </c>
      <c r="E198" s="20" t="s">
        <v>53</v>
      </c>
      <c r="F198" s="20" t="s">
        <v>48</v>
      </c>
      <c r="G198" s="20" t="s">
        <v>94</v>
      </c>
      <c r="H198" s="20" t="s">
        <v>51</v>
      </c>
      <c r="I198" s="19">
        <f t="shared" ref="I198:K199" si="25">I199</f>
        <v>50</v>
      </c>
      <c r="J198" s="19">
        <f t="shared" si="16"/>
        <v>439</v>
      </c>
      <c r="K198" s="19">
        <f t="shared" si="25"/>
        <v>489</v>
      </c>
    </row>
    <row r="199" spans="1:11" x14ac:dyDescent="0.25">
      <c r="A199" s="25" t="s">
        <v>151</v>
      </c>
      <c r="B199" s="20" t="s">
        <v>59</v>
      </c>
      <c r="C199" s="20" t="s">
        <v>56</v>
      </c>
      <c r="D199" s="20" t="s">
        <v>175</v>
      </c>
      <c r="E199" s="20" t="s">
        <v>53</v>
      </c>
      <c r="F199" s="20" t="s">
        <v>48</v>
      </c>
      <c r="G199" s="20" t="s">
        <v>119</v>
      </c>
      <c r="H199" s="20" t="s">
        <v>51</v>
      </c>
      <c r="I199" s="19">
        <f t="shared" si="25"/>
        <v>50</v>
      </c>
      <c r="J199" s="19">
        <f t="shared" si="16"/>
        <v>439</v>
      </c>
      <c r="K199" s="19">
        <f t="shared" si="25"/>
        <v>489</v>
      </c>
    </row>
    <row r="200" spans="1:11" ht="26.25" x14ac:dyDescent="0.25">
      <c r="A200" s="25" t="s">
        <v>186</v>
      </c>
      <c r="B200" s="20" t="s">
        <v>59</v>
      </c>
      <c r="C200" s="20" t="s">
        <v>56</v>
      </c>
      <c r="D200" s="20" t="s">
        <v>175</v>
      </c>
      <c r="E200" s="20" t="s">
        <v>53</v>
      </c>
      <c r="F200" s="20" t="s">
        <v>48</v>
      </c>
      <c r="G200" s="20" t="s">
        <v>119</v>
      </c>
      <c r="H200" s="20" t="s">
        <v>63</v>
      </c>
      <c r="I200" s="19">
        <f>I201</f>
        <v>50</v>
      </c>
      <c r="J200" s="19">
        <f t="shared" si="16"/>
        <v>439</v>
      </c>
      <c r="K200" s="19">
        <f>K201</f>
        <v>489</v>
      </c>
    </row>
    <row r="201" spans="1:11" ht="26.25" x14ac:dyDescent="0.25">
      <c r="A201" s="25" t="s">
        <v>79</v>
      </c>
      <c r="B201" s="20" t="s">
        <v>59</v>
      </c>
      <c r="C201" s="20" t="s">
        <v>56</v>
      </c>
      <c r="D201" s="20" t="s">
        <v>175</v>
      </c>
      <c r="E201" s="20" t="s">
        <v>53</v>
      </c>
      <c r="F201" s="20" t="s">
        <v>48</v>
      </c>
      <c r="G201" s="20" t="s">
        <v>119</v>
      </c>
      <c r="H201" s="20" t="s">
        <v>64</v>
      </c>
      <c r="I201" s="19">
        <v>50</v>
      </c>
      <c r="J201" s="19">
        <f t="shared" si="16"/>
        <v>439</v>
      </c>
      <c r="K201" s="19">
        <f>50+439</f>
        <v>489</v>
      </c>
    </row>
    <row r="202" spans="1:11" x14ac:dyDescent="0.25">
      <c r="A202" s="49" t="s">
        <v>40</v>
      </c>
      <c r="B202" s="50" t="s">
        <v>121</v>
      </c>
      <c r="C202" s="50" t="s">
        <v>49</v>
      </c>
      <c r="D202" s="50" t="s">
        <v>49</v>
      </c>
      <c r="E202" s="50" t="s">
        <v>53</v>
      </c>
      <c r="F202" s="50" t="s">
        <v>49</v>
      </c>
      <c r="G202" s="50" t="s">
        <v>94</v>
      </c>
      <c r="H202" s="50" t="s">
        <v>51</v>
      </c>
      <c r="I202" s="26">
        <f>I203</f>
        <v>180</v>
      </c>
      <c r="J202" s="26">
        <f t="shared" si="16"/>
        <v>0</v>
      </c>
      <c r="K202" s="26">
        <f>K203</f>
        <v>180</v>
      </c>
    </row>
    <row r="203" spans="1:11" x14ac:dyDescent="0.25">
      <c r="A203" s="27" t="s">
        <v>41</v>
      </c>
      <c r="B203" s="22" t="s">
        <v>121</v>
      </c>
      <c r="C203" s="22" t="s">
        <v>48</v>
      </c>
      <c r="D203" s="22" t="s">
        <v>49</v>
      </c>
      <c r="E203" s="22" t="s">
        <v>53</v>
      </c>
      <c r="F203" s="22" t="s">
        <v>49</v>
      </c>
      <c r="G203" s="22" t="s">
        <v>94</v>
      </c>
      <c r="H203" s="22" t="s">
        <v>51</v>
      </c>
      <c r="I203" s="18">
        <f>I204</f>
        <v>180</v>
      </c>
      <c r="J203" s="18">
        <f t="shared" si="16"/>
        <v>0</v>
      </c>
      <c r="K203" s="18">
        <f>K204</f>
        <v>180</v>
      </c>
    </row>
    <row r="204" spans="1:11" ht="39" x14ac:dyDescent="0.25">
      <c r="A204" s="54" t="s">
        <v>95</v>
      </c>
      <c r="B204" s="20" t="s">
        <v>121</v>
      </c>
      <c r="C204" s="20" t="s">
        <v>48</v>
      </c>
      <c r="D204" s="20" t="s">
        <v>96</v>
      </c>
      <c r="E204" s="20" t="s">
        <v>53</v>
      </c>
      <c r="F204" s="20" t="s">
        <v>49</v>
      </c>
      <c r="G204" s="20" t="s">
        <v>94</v>
      </c>
      <c r="H204" s="20" t="s">
        <v>51</v>
      </c>
      <c r="I204" s="19">
        <f t="shared" ref="I204:K207" si="26">I205</f>
        <v>180</v>
      </c>
      <c r="J204" s="19">
        <f t="shared" si="16"/>
        <v>0</v>
      </c>
      <c r="K204" s="19">
        <f t="shared" si="26"/>
        <v>180</v>
      </c>
    </row>
    <row r="205" spans="1:11" ht="39" x14ac:dyDescent="0.25">
      <c r="A205" s="52" t="s">
        <v>97</v>
      </c>
      <c r="B205" s="20" t="s">
        <v>121</v>
      </c>
      <c r="C205" s="20" t="s">
        <v>48</v>
      </c>
      <c r="D205" s="20" t="s">
        <v>96</v>
      </c>
      <c r="E205" s="20" t="s">
        <v>55</v>
      </c>
      <c r="F205" s="20" t="s">
        <v>49</v>
      </c>
      <c r="G205" s="20" t="s">
        <v>94</v>
      </c>
      <c r="H205" s="20" t="s">
        <v>51</v>
      </c>
      <c r="I205" s="19">
        <f t="shared" si="26"/>
        <v>180</v>
      </c>
      <c r="J205" s="19">
        <f t="shared" si="16"/>
        <v>0</v>
      </c>
      <c r="K205" s="19">
        <f t="shared" si="26"/>
        <v>180</v>
      </c>
    </row>
    <row r="206" spans="1:11" ht="51.75" x14ac:dyDescent="0.25">
      <c r="A206" s="52" t="s">
        <v>98</v>
      </c>
      <c r="B206" s="20" t="s">
        <v>121</v>
      </c>
      <c r="C206" s="20" t="s">
        <v>48</v>
      </c>
      <c r="D206" s="20" t="s">
        <v>96</v>
      </c>
      <c r="E206" s="20" t="s">
        <v>55</v>
      </c>
      <c r="F206" s="20" t="s">
        <v>48</v>
      </c>
      <c r="G206" s="20" t="s">
        <v>94</v>
      </c>
      <c r="H206" s="20" t="s">
        <v>51</v>
      </c>
      <c r="I206" s="19">
        <f t="shared" si="26"/>
        <v>180</v>
      </c>
      <c r="J206" s="19">
        <f t="shared" si="16"/>
        <v>0</v>
      </c>
      <c r="K206" s="19">
        <f t="shared" si="26"/>
        <v>180</v>
      </c>
    </row>
    <row r="207" spans="1:11" ht="26.25" x14ac:dyDescent="0.25">
      <c r="A207" s="25" t="s">
        <v>19</v>
      </c>
      <c r="B207" s="20" t="s">
        <v>121</v>
      </c>
      <c r="C207" s="20" t="s">
        <v>48</v>
      </c>
      <c r="D207" s="20" t="s">
        <v>96</v>
      </c>
      <c r="E207" s="20" t="s">
        <v>55</v>
      </c>
      <c r="F207" s="20" t="s">
        <v>48</v>
      </c>
      <c r="G207" s="20" t="s">
        <v>135</v>
      </c>
      <c r="H207" s="20" t="s">
        <v>51</v>
      </c>
      <c r="I207" s="19">
        <f t="shared" si="26"/>
        <v>180</v>
      </c>
      <c r="J207" s="19">
        <f t="shared" si="16"/>
        <v>0</v>
      </c>
      <c r="K207" s="19">
        <f t="shared" si="26"/>
        <v>180</v>
      </c>
    </row>
    <row r="208" spans="1:11" x14ac:dyDescent="0.25">
      <c r="A208" s="25" t="s">
        <v>42</v>
      </c>
      <c r="B208" s="20" t="s">
        <v>121</v>
      </c>
      <c r="C208" s="20" t="s">
        <v>48</v>
      </c>
      <c r="D208" s="20" t="s">
        <v>96</v>
      </c>
      <c r="E208" s="20" t="s">
        <v>55</v>
      </c>
      <c r="F208" s="20" t="s">
        <v>48</v>
      </c>
      <c r="G208" s="20" t="s">
        <v>135</v>
      </c>
      <c r="H208" s="20" t="s">
        <v>188</v>
      </c>
      <c r="I208" s="19">
        <f>I209</f>
        <v>180</v>
      </c>
      <c r="J208" s="19">
        <f t="shared" si="16"/>
        <v>0</v>
      </c>
      <c r="K208" s="19">
        <f>K209</f>
        <v>180</v>
      </c>
    </row>
    <row r="209" spans="1:11" ht="26.25" x14ac:dyDescent="0.25">
      <c r="A209" s="25" t="s">
        <v>43</v>
      </c>
      <c r="B209" s="20" t="s">
        <v>121</v>
      </c>
      <c r="C209" s="20" t="s">
        <v>48</v>
      </c>
      <c r="D209" s="20" t="s">
        <v>96</v>
      </c>
      <c r="E209" s="20" t="s">
        <v>55</v>
      </c>
      <c r="F209" s="20" t="s">
        <v>48</v>
      </c>
      <c r="G209" s="20" t="s">
        <v>135</v>
      </c>
      <c r="H209" s="20" t="s">
        <v>180</v>
      </c>
      <c r="I209" s="19">
        <v>180</v>
      </c>
      <c r="J209" s="19">
        <f t="shared" si="16"/>
        <v>0</v>
      </c>
      <c r="K209" s="19">
        <v>180</v>
      </c>
    </row>
    <row r="210" spans="1:11" x14ac:dyDescent="0.25">
      <c r="A210" s="34" t="s">
        <v>45</v>
      </c>
      <c r="B210" s="58"/>
      <c r="C210" s="58"/>
      <c r="D210" s="20"/>
      <c r="E210" s="20"/>
      <c r="F210" s="20"/>
      <c r="G210" s="20"/>
      <c r="H210" s="58"/>
      <c r="I210" s="18">
        <f>I10+I99+I105+I120+I151+I202</f>
        <v>43341.599999999999</v>
      </c>
      <c r="J210" s="18">
        <f t="shared" si="16"/>
        <v>1750.4000000000015</v>
      </c>
      <c r="K210" s="18">
        <f>K10+K99+K105+K120+K151+K202</f>
        <v>45092</v>
      </c>
    </row>
    <row r="211" spans="1:11" x14ac:dyDescent="0.25">
      <c r="K211" s="6"/>
    </row>
  </sheetData>
  <mergeCells count="13">
    <mergeCell ref="H1:K1"/>
    <mergeCell ref="I7:I8"/>
    <mergeCell ref="J7:J8"/>
    <mergeCell ref="A2:A3"/>
    <mergeCell ref="E2:K3"/>
    <mergeCell ref="A6:K6"/>
    <mergeCell ref="A4:K4"/>
    <mergeCell ref="A7:A8"/>
    <mergeCell ref="K7:K8"/>
    <mergeCell ref="B7:B8"/>
    <mergeCell ref="C7:C8"/>
    <mergeCell ref="D7:G7"/>
    <mergeCell ref="H7:H8"/>
  </mergeCells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5"/>
  <sheetViews>
    <sheetView topLeftCell="A148" workbookViewId="0">
      <selection activeCell="A3" sqref="A3:I3"/>
    </sheetView>
  </sheetViews>
  <sheetFormatPr defaultRowHeight="15" x14ac:dyDescent="0.25"/>
  <cols>
    <col min="1" max="1" width="56" customWidth="1"/>
    <col min="2" max="2" width="5" bestFit="1" customWidth="1"/>
    <col min="3" max="3" width="4.42578125" bestFit="1" customWidth="1"/>
    <col min="4" max="4" width="5.28515625" customWidth="1"/>
    <col min="5" max="5" width="7.42578125" customWidth="1"/>
    <col min="6" max="6" width="6.5703125" customWidth="1"/>
    <col min="7" max="7" width="9.5703125" customWidth="1"/>
    <col min="8" max="8" width="7.7109375" customWidth="1"/>
  </cols>
  <sheetData>
    <row r="1" spans="1:9" ht="36" customHeight="1" x14ac:dyDescent="0.25">
      <c r="E1" s="127" t="s">
        <v>219</v>
      </c>
      <c r="F1" s="140"/>
      <c r="G1" s="140"/>
      <c r="H1" s="140"/>
      <c r="I1" s="140"/>
    </row>
    <row r="2" spans="1:9" ht="45.75" customHeight="1" x14ac:dyDescent="0.25">
      <c r="A2" s="2"/>
      <c r="B2" s="127"/>
      <c r="C2" s="140"/>
      <c r="D2" s="140"/>
      <c r="E2" s="127" t="s">
        <v>214</v>
      </c>
      <c r="F2" s="140"/>
      <c r="G2" s="140"/>
      <c r="H2" s="140"/>
      <c r="I2" s="140"/>
    </row>
    <row r="3" spans="1:9" ht="87" customHeight="1" x14ac:dyDescent="0.25">
      <c r="A3" s="143" t="s">
        <v>90</v>
      </c>
      <c r="B3" s="140"/>
      <c r="C3" s="140"/>
      <c r="D3" s="140"/>
      <c r="E3" s="131"/>
      <c r="F3" s="131"/>
      <c r="G3" s="131"/>
      <c r="H3" s="131"/>
      <c r="I3" s="131"/>
    </row>
    <row r="5" spans="1:9" x14ac:dyDescent="0.25">
      <c r="A5" s="141" t="s">
        <v>0</v>
      </c>
      <c r="B5" s="142"/>
      <c r="C5" s="142"/>
      <c r="D5" s="142"/>
      <c r="E5" s="131"/>
      <c r="F5" s="131"/>
      <c r="G5" s="131"/>
      <c r="H5" s="131"/>
      <c r="I5" s="131"/>
    </row>
    <row r="6" spans="1:9" ht="15" customHeight="1" x14ac:dyDescent="0.25">
      <c r="A6" s="135" t="s">
        <v>2</v>
      </c>
      <c r="B6" s="137" t="s">
        <v>5</v>
      </c>
      <c r="C6" s="137"/>
      <c r="D6" s="137"/>
      <c r="E6" s="137"/>
      <c r="F6" s="138" t="s">
        <v>6</v>
      </c>
      <c r="G6" s="128" t="s">
        <v>223</v>
      </c>
      <c r="H6" s="128" t="s">
        <v>224</v>
      </c>
      <c r="I6" s="128" t="s">
        <v>225</v>
      </c>
    </row>
    <row r="7" spans="1:9" ht="21.75" customHeight="1" x14ac:dyDescent="0.25">
      <c r="A7" s="135"/>
      <c r="B7" s="38" t="s">
        <v>7</v>
      </c>
      <c r="C7" s="38" t="s">
        <v>8</v>
      </c>
      <c r="D7" s="38" t="s">
        <v>184</v>
      </c>
      <c r="E7" s="38" t="s">
        <v>9</v>
      </c>
      <c r="F7" s="139"/>
      <c r="G7" s="129"/>
      <c r="H7" s="129"/>
      <c r="I7" s="129"/>
    </row>
    <row r="8" spans="1:9" x14ac:dyDescent="0.25">
      <c r="A8" s="63">
        <v>1</v>
      </c>
      <c r="B8" s="64" t="s">
        <v>62</v>
      </c>
      <c r="C8" s="64" t="s">
        <v>70</v>
      </c>
      <c r="D8" s="64">
        <v>4</v>
      </c>
      <c r="E8" s="64">
        <v>5</v>
      </c>
      <c r="F8" s="64">
        <v>6</v>
      </c>
      <c r="G8" s="107" t="s">
        <v>226</v>
      </c>
      <c r="H8" s="107" t="s">
        <v>227</v>
      </c>
      <c r="I8" s="64" t="s">
        <v>189</v>
      </c>
    </row>
    <row r="9" spans="1:9" s="8" customFormat="1" ht="26.25" x14ac:dyDescent="0.25">
      <c r="A9" s="60" t="s">
        <v>115</v>
      </c>
      <c r="B9" s="61" t="s">
        <v>52</v>
      </c>
      <c r="C9" s="61" t="s">
        <v>53</v>
      </c>
      <c r="D9" s="61" t="s">
        <v>49</v>
      </c>
      <c r="E9" s="61" t="s">
        <v>94</v>
      </c>
      <c r="F9" s="61" t="s">
        <v>51</v>
      </c>
      <c r="G9" s="62">
        <f t="shared" ref="G9:I12" si="0">G10</f>
        <v>10</v>
      </c>
      <c r="H9" s="62">
        <f>I9-G9</f>
        <v>0</v>
      </c>
      <c r="I9" s="62">
        <f t="shared" si="0"/>
        <v>10</v>
      </c>
    </row>
    <row r="10" spans="1:9" s="9" customFormat="1" x14ac:dyDescent="0.25">
      <c r="A10" s="29" t="s">
        <v>116</v>
      </c>
      <c r="B10" s="21" t="s">
        <v>52</v>
      </c>
      <c r="C10" s="21" t="s">
        <v>55</v>
      </c>
      <c r="D10" s="21" t="s">
        <v>49</v>
      </c>
      <c r="E10" s="21" t="s">
        <v>94</v>
      </c>
      <c r="F10" s="22" t="s">
        <v>51</v>
      </c>
      <c r="G10" s="19">
        <f t="shared" si="0"/>
        <v>10</v>
      </c>
      <c r="H10" s="112">
        <f t="shared" ref="H10:H80" si="1">I10-G10</f>
        <v>0</v>
      </c>
      <c r="I10" s="19">
        <f t="shared" si="0"/>
        <v>10</v>
      </c>
    </row>
    <row r="11" spans="1:9" ht="26.25" x14ac:dyDescent="0.25">
      <c r="A11" s="29" t="s">
        <v>117</v>
      </c>
      <c r="B11" s="20" t="s">
        <v>52</v>
      </c>
      <c r="C11" s="20" t="s">
        <v>55</v>
      </c>
      <c r="D11" s="20" t="s">
        <v>48</v>
      </c>
      <c r="E11" s="20" t="s">
        <v>94</v>
      </c>
      <c r="F11" s="20" t="s">
        <v>51</v>
      </c>
      <c r="G11" s="19">
        <f t="shared" si="0"/>
        <v>10</v>
      </c>
      <c r="H11" s="113">
        <f t="shared" si="1"/>
        <v>0</v>
      </c>
      <c r="I11" s="19">
        <f t="shared" si="0"/>
        <v>10</v>
      </c>
    </row>
    <row r="12" spans="1:9" x14ac:dyDescent="0.25">
      <c r="A12" s="29" t="s">
        <v>118</v>
      </c>
      <c r="B12" s="20" t="s">
        <v>52</v>
      </c>
      <c r="C12" s="20" t="s">
        <v>55</v>
      </c>
      <c r="D12" s="20" t="s">
        <v>48</v>
      </c>
      <c r="E12" s="20" t="s">
        <v>119</v>
      </c>
      <c r="F12" s="20" t="s">
        <v>51</v>
      </c>
      <c r="G12" s="19">
        <f t="shared" si="0"/>
        <v>10</v>
      </c>
      <c r="H12" s="113">
        <f t="shared" si="1"/>
        <v>0</v>
      </c>
      <c r="I12" s="19">
        <f t="shared" si="0"/>
        <v>10</v>
      </c>
    </row>
    <row r="13" spans="1:9" ht="25.5" x14ac:dyDescent="0.25">
      <c r="A13" s="53" t="s">
        <v>186</v>
      </c>
      <c r="B13" s="20" t="s">
        <v>52</v>
      </c>
      <c r="C13" s="20" t="s">
        <v>55</v>
      </c>
      <c r="D13" s="20" t="s">
        <v>48</v>
      </c>
      <c r="E13" s="20" t="s">
        <v>119</v>
      </c>
      <c r="F13" s="20" t="s">
        <v>63</v>
      </c>
      <c r="G13" s="19">
        <f>G14</f>
        <v>10</v>
      </c>
      <c r="H13" s="113">
        <f t="shared" si="1"/>
        <v>0</v>
      </c>
      <c r="I13" s="19">
        <f>I14</f>
        <v>10</v>
      </c>
    </row>
    <row r="14" spans="1:9" s="8" customFormat="1" ht="26.25" x14ac:dyDescent="0.25">
      <c r="A14" s="25" t="s">
        <v>79</v>
      </c>
      <c r="B14" s="20" t="s">
        <v>52</v>
      </c>
      <c r="C14" s="20" t="s">
        <v>55</v>
      </c>
      <c r="D14" s="20" t="s">
        <v>48</v>
      </c>
      <c r="E14" s="20" t="s">
        <v>119</v>
      </c>
      <c r="F14" s="20" t="s">
        <v>64</v>
      </c>
      <c r="G14" s="19">
        <v>10</v>
      </c>
      <c r="H14" s="113">
        <f t="shared" si="1"/>
        <v>0</v>
      </c>
      <c r="I14" s="19">
        <v>10</v>
      </c>
    </row>
    <row r="15" spans="1:9" s="9" customFormat="1" ht="26.25" x14ac:dyDescent="0.25">
      <c r="A15" s="28" t="s">
        <v>198</v>
      </c>
      <c r="B15" s="22" t="s">
        <v>59</v>
      </c>
      <c r="C15" s="22" t="s">
        <v>53</v>
      </c>
      <c r="D15" s="22" t="s">
        <v>49</v>
      </c>
      <c r="E15" s="22" t="s">
        <v>94</v>
      </c>
      <c r="F15" s="22" t="s">
        <v>51</v>
      </c>
      <c r="G15" s="18">
        <f>G16</f>
        <v>3835.9</v>
      </c>
      <c r="H15" s="112">
        <f t="shared" si="1"/>
        <v>0</v>
      </c>
      <c r="I15" s="18">
        <f>I16</f>
        <v>3835.9</v>
      </c>
    </row>
    <row r="16" spans="1:9" ht="26.25" x14ac:dyDescent="0.25">
      <c r="A16" s="29" t="s">
        <v>30</v>
      </c>
      <c r="B16" s="20" t="s">
        <v>59</v>
      </c>
      <c r="C16" s="20" t="s">
        <v>55</v>
      </c>
      <c r="D16" s="20" t="s">
        <v>49</v>
      </c>
      <c r="E16" s="20" t="s">
        <v>94</v>
      </c>
      <c r="F16" s="20" t="s">
        <v>51</v>
      </c>
      <c r="G16" s="19">
        <f t="shared" ref="G16:I16" si="2">G17</f>
        <v>3835.9</v>
      </c>
      <c r="H16" s="113">
        <f t="shared" si="1"/>
        <v>0</v>
      </c>
      <c r="I16" s="19">
        <f t="shared" si="2"/>
        <v>3835.9</v>
      </c>
    </row>
    <row r="17" spans="1:9" ht="39" x14ac:dyDescent="0.25">
      <c r="A17" s="29" t="s">
        <v>153</v>
      </c>
      <c r="B17" s="20" t="s">
        <v>59</v>
      </c>
      <c r="C17" s="20" t="s">
        <v>55</v>
      </c>
      <c r="D17" s="20" t="s">
        <v>48</v>
      </c>
      <c r="E17" s="20" t="s">
        <v>94</v>
      </c>
      <c r="F17" s="20" t="s">
        <v>51</v>
      </c>
      <c r="G17" s="19">
        <f>G21+G18</f>
        <v>3835.9</v>
      </c>
      <c r="H17" s="113">
        <f t="shared" si="1"/>
        <v>0</v>
      </c>
      <c r="I17" s="19">
        <f>I21+I18</f>
        <v>3835.9</v>
      </c>
    </row>
    <row r="18" spans="1:9" ht="39" x14ac:dyDescent="0.25">
      <c r="A18" s="29" t="s">
        <v>192</v>
      </c>
      <c r="B18" s="20" t="s">
        <v>59</v>
      </c>
      <c r="C18" s="20" t="s">
        <v>55</v>
      </c>
      <c r="D18" s="20" t="s">
        <v>48</v>
      </c>
      <c r="E18" s="98" t="s">
        <v>191</v>
      </c>
      <c r="F18" s="20" t="s">
        <v>51</v>
      </c>
      <c r="G18" s="19">
        <f>G19</f>
        <v>3282</v>
      </c>
      <c r="H18" s="113">
        <f t="shared" si="1"/>
        <v>0</v>
      </c>
      <c r="I18" s="19">
        <f>I19</f>
        <v>3282</v>
      </c>
    </row>
    <row r="19" spans="1:9" ht="51" x14ac:dyDescent="0.25">
      <c r="A19" s="53" t="s">
        <v>185</v>
      </c>
      <c r="B19" s="20" t="s">
        <v>59</v>
      </c>
      <c r="C19" s="20" t="s">
        <v>55</v>
      </c>
      <c r="D19" s="20" t="s">
        <v>48</v>
      </c>
      <c r="E19" s="98" t="s">
        <v>191</v>
      </c>
      <c r="F19" s="20" t="s">
        <v>87</v>
      </c>
      <c r="G19" s="19">
        <f>G20</f>
        <v>3282</v>
      </c>
      <c r="H19" s="113">
        <f t="shared" si="1"/>
        <v>0</v>
      </c>
      <c r="I19" s="19">
        <f>I20</f>
        <v>3282</v>
      </c>
    </row>
    <row r="20" spans="1:9" x14ac:dyDescent="0.25">
      <c r="A20" s="25" t="s">
        <v>20</v>
      </c>
      <c r="B20" s="20" t="s">
        <v>59</v>
      </c>
      <c r="C20" s="20" t="s">
        <v>55</v>
      </c>
      <c r="D20" s="20" t="s">
        <v>48</v>
      </c>
      <c r="E20" s="98" t="s">
        <v>191</v>
      </c>
      <c r="F20" s="20" t="s">
        <v>88</v>
      </c>
      <c r="G20" s="19">
        <v>3282</v>
      </c>
      <c r="H20" s="113">
        <f t="shared" si="1"/>
        <v>0</v>
      </c>
      <c r="I20" s="19">
        <v>3282</v>
      </c>
    </row>
    <row r="21" spans="1:9" ht="26.25" x14ac:dyDescent="0.25">
      <c r="A21" s="25" t="s">
        <v>154</v>
      </c>
      <c r="B21" s="20" t="s">
        <v>59</v>
      </c>
      <c r="C21" s="20" t="s">
        <v>55</v>
      </c>
      <c r="D21" s="20" t="s">
        <v>48</v>
      </c>
      <c r="E21" s="20" t="s">
        <v>155</v>
      </c>
      <c r="F21" s="20" t="s">
        <v>51</v>
      </c>
      <c r="G21" s="19">
        <f>G22</f>
        <v>553.9</v>
      </c>
      <c r="H21" s="113">
        <f t="shared" si="1"/>
        <v>0</v>
      </c>
      <c r="I21" s="19">
        <f>I22</f>
        <v>553.9</v>
      </c>
    </row>
    <row r="22" spans="1:9" s="8" customFormat="1" ht="51" x14ac:dyDescent="0.25">
      <c r="A22" s="53" t="s">
        <v>185</v>
      </c>
      <c r="B22" s="20" t="s">
        <v>59</v>
      </c>
      <c r="C22" s="20" t="s">
        <v>55</v>
      </c>
      <c r="D22" s="20" t="s">
        <v>48</v>
      </c>
      <c r="E22" s="20" t="s">
        <v>155</v>
      </c>
      <c r="F22" s="20" t="s">
        <v>87</v>
      </c>
      <c r="G22" s="19">
        <f>G23</f>
        <v>553.9</v>
      </c>
      <c r="H22" s="113">
        <f t="shared" si="1"/>
        <v>0</v>
      </c>
      <c r="I22" s="19">
        <f>I23</f>
        <v>553.9</v>
      </c>
    </row>
    <row r="23" spans="1:9" s="9" customFormat="1" x14ac:dyDescent="0.25">
      <c r="A23" s="25" t="s">
        <v>20</v>
      </c>
      <c r="B23" s="20" t="s">
        <v>59</v>
      </c>
      <c r="C23" s="20" t="s">
        <v>55</v>
      </c>
      <c r="D23" s="20" t="s">
        <v>48</v>
      </c>
      <c r="E23" s="20" t="s">
        <v>155</v>
      </c>
      <c r="F23" s="20" t="s">
        <v>88</v>
      </c>
      <c r="G23" s="19">
        <v>553.9</v>
      </c>
      <c r="H23" s="113">
        <f t="shared" si="1"/>
        <v>0</v>
      </c>
      <c r="I23" s="19">
        <v>553.9</v>
      </c>
    </row>
    <row r="24" spans="1:9" ht="24.75" customHeight="1" x14ac:dyDescent="0.25">
      <c r="A24" s="32" t="s">
        <v>197</v>
      </c>
      <c r="B24" s="22" t="s">
        <v>177</v>
      </c>
      <c r="C24" s="22" t="s">
        <v>53</v>
      </c>
      <c r="D24" s="22" t="s">
        <v>49</v>
      </c>
      <c r="E24" s="22" t="s">
        <v>94</v>
      </c>
      <c r="F24" s="22" t="s">
        <v>51</v>
      </c>
      <c r="G24" s="18">
        <f t="shared" ref="G24:I26" si="3">G25</f>
        <v>120.8</v>
      </c>
      <c r="H24" s="112">
        <f t="shared" si="1"/>
        <v>0</v>
      </c>
      <c r="I24" s="18">
        <f t="shared" si="3"/>
        <v>120.8</v>
      </c>
    </row>
    <row r="25" spans="1:9" ht="38.25" x14ac:dyDescent="0.25">
      <c r="A25" s="33" t="s">
        <v>178</v>
      </c>
      <c r="B25" s="20" t="s">
        <v>177</v>
      </c>
      <c r="C25" s="20" t="s">
        <v>71</v>
      </c>
      <c r="D25" s="20" t="s">
        <v>49</v>
      </c>
      <c r="E25" s="20" t="s">
        <v>94</v>
      </c>
      <c r="F25" s="20" t="s">
        <v>51</v>
      </c>
      <c r="G25" s="19">
        <f t="shared" si="3"/>
        <v>120.8</v>
      </c>
      <c r="H25" s="113">
        <f t="shared" si="1"/>
        <v>0</v>
      </c>
      <c r="I25" s="19">
        <f t="shared" si="3"/>
        <v>120.8</v>
      </c>
    </row>
    <row r="26" spans="1:9" ht="51" x14ac:dyDescent="0.25">
      <c r="A26" s="33" t="s">
        <v>179</v>
      </c>
      <c r="B26" s="20" t="s">
        <v>177</v>
      </c>
      <c r="C26" s="20" t="s">
        <v>71</v>
      </c>
      <c r="D26" s="20" t="s">
        <v>48</v>
      </c>
      <c r="E26" s="20" t="s">
        <v>94</v>
      </c>
      <c r="F26" s="20" t="s">
        <v>51</v>
      </c>
      <c r="G26" s="19">
        <f t="shared" si="3"/>
        <v>120.8</v>
      </c>
      <c r="H26" s="113">
        <f t="shared" si="1"/>
        <v>0</v>
      </c>
      <c r="I26" s="19">
        <f t="shared" si="3"/>
        <v>120.8</v>
      </c>
    </row>
    <row r="27" spans="1:9" s="8" customFormat="1" x14ac:dyDescent="0.25">
      <c r="A27" s="25" t="s">
        <v>151</v>
      </c>
      <c r="B27" s="20" t="s">
        <v>177</v>
      </c>
      <c r="C27" s="20" t="s">
        <v>71</v>
      </c>
      <c r="D27" s="20" t="s">
        <v>48</v>
      </c>
      <c r="E27" s="20" t="s">
        <v>119</v>
      </c>
      <c r="F27" s="20" t="s">
        <v>51</v>
      </c>
      <c r="G27" s="19">
        <f>G28</f>
        <v>120.8</v>
      </c>
      <c r="H27" s="113">
        <f t="shared" si="1"/>
        <v>0</v>
      </c>
      <c r="I27" s="19">
        <f>I28</f>
        <v>120.8</v>
      </c>
    </row>
    <row r="28" spans="1:9" s="8" customFormat="1" ht="25.5" x14ac:dyDescent="0.25">
      <c r="A28" s="53" t="s">
        <v>186</v>
      </c>
      <c r="B28" s="20" t="s">
        <v>177</v>
      </c>
      <c r="C28" s="20" t="s">
        <v>71</v>
      </c>
      <c r="D28" s="20" t="s">
        <v>48</v>
      </c>
      <c r="E28" s="20" t="s">
        <v>119</v>
      </c>
      <c r="F28" s="20" t="s">
        <v>63</v>
      </c>
      <c r="G28" s="19">
        <f>G29</f>
        <v>120.8</v>
      </c>
      <c r="H28" s="113">
        <f t="shared" si="1"/>
        <v>0</v>
      </c>
      <c r="I28" s="19">
        <f>I29</f>
        <v>120.8</v>
      </c>
    </row>
    <row r="29" spans="1:9" s="8" customFormat="1" ht="26.25" x14ac:dyDescent="0.25">
      <c r="A29" s="25" t="s">
        <v>79</v>
      </c>
      <c r="B29" s="20" t="s">
        <v>177</v>
      </c>
      <c r="C29" s="20" t="s">
        <v>71</v>
      </c>
      <c r="D29" s="20" t="s">
        <v>48</v>
      </c>
      <c r="E29" s="20" t="s">
        <v>119</v>
      </c>
      <c r="F29" s="20" t="s">
        <v>64</v>
      </c>
      <c r="G29" s="19">
        <v>120.8</v>
      </c>
      <c r="H29" s="113">
        <f t="shared" si="1"/>
        <v>0</v>
      </c>
      <c r="I29" s="19">
        <v>120.8</v>
      </c>
    </row>
    <row r="30" spans="1:9" s="8" customFormat="1" ht="39" x14ac:dyDescent="0.25">
      <c r="A30" s="35" t="s">
        <v>165</v>
      </c>
      <c r="B30" s="46" t="s">
        <v>57</v>
      </c>
      <c r="C30" s="46" t="s">
        <v>53</v>
      </c>
      <c r="D30" s="46" t="s">
        <v>49</v>
      </c>
      <c r="E30" s="46" t="s">
        <v>94</v>
      </c>
      <c r="F30" s="46" t="s">
        <v>51</v>
      </c>
      <c r="G30" s="30">
        <f>G31+G39+G44</f>
        <v>3709.7999999999997</v>
      </c>
      <c r="H30" s="114">
        <f t="shared" si="1"/>
        <v>914.10000000000082</v>
      </c>
      <c r="I30" s="30">
        <f>I31+I39+I44+I49</f>
        <v>4623.9000000000005</v>
      </c>
    </row>
    <row r="31" spans="1:9" s="8" customFormat="1" ht="25.5" x14ac:dyDescent="0.25">
      <c r="A31" s="17" t="s">
        <v>78</v>
      </c>
      <c r="B31" s="45" t="s">
        <v>57</v>
      </c>
      <c r="C31" s="45" t="s">
        <v>55</v>
      </c>
      <c r="D31" s="45" t="s">
        <v>49</v>
      </c>
      <c r="E31" s="45" t="s">
        <v>94</v>
      </c>
      <c r="F31" s="45" t="s">
        <v>51</v>
      </c>
      <c r="G31" s="31">
        <f t="shared" ref="G31:I33" si="4">G32</f>
        <v>2959.7</v>
      </c>
      <c r="H31" s="115">
        <f t="shared" si="1"/>
        <v>0</v>
      </c>
      <c r="I31" s="31">
        <f t="shared" si="4"/>
        <v>2959.7</v>
      </c>
    </row>
    <row r="32" spans="1:9" s="8" customFormat="1" ht="25.5" x14ac:dyDescent="0.25">
      <c r="A32" s="17" t="s">
        <v>173</v>
      </c>
      <c r="B32" s="45" t="s">
        <v>57</v>
      </c>
      <c r="C32" s="45" t="s">
        <v>55</v>
      </c>
      <c r="D32" s="45" t="s">
        <v>52</v>
      </c>
      <c r="E32" s="45" t="s">
        <v>94</v>
      </c>
      <c r="F32" s="45" t="s">
        <v>51</v>
      </c>
      <c r="G32" s="31">
        <f>G33+G36</f>
        <v>2959.7</v>
      </c>
      <c r="H32" s="115">
        <f t="shared" si="1"/>
        <v>0</v>
      </c>
      <c r="I32" s="31">
        <f>I33+I36</f>
        <v>2959.7</v>
      </c>
    </row>
    <row r="33" spans="1:9" s="8" customFormat="1" ht="26.25" x14ac:dyDescent="0.25">
      <c r="A33" s="25" t="s">
        <v>154</v>
      </c>
      <c r="B33" s="45" t="s">
        <v>57</v>
      </c>
      <c r="C33" s="45" t="s">
        <v>55</v>
      </c>
      <c r="D33" s="45" t="s">
        <v>52</v>
      </c>
      <c r="E33" s="101" t="s">
        <v>155</v>
      </c>
      <c r="F33" s="45" t="s">
        <v>51</v>
      </c>
      <c r="G33" s="31">
        <f t="shared" si="4"/>
        <v>148</v>
      </c>
      <c r="H33" s="115">
        <f t="shared" si="1"/>
        <v>0</v>
      </c>
      <c r="I33" s="31">
        <f t="shared" si="4"/>
        <v>148</v>
      </c>
    </row>
    <row r="34" spans="1:9" s="8" customFormat="1" ht="25.5" x14ac:dyDescent="0.25">
      <c r="A34" s="53" t="s">
        <v>186</v>
      </c>
      <c r="B34" s="45" t="s">
        <v>57</v>
      </c>
      <c r="C34" s="45" t="s">
        <v>55</v>
      </c>
      <c r="D34" s="45" t="s">
        <v>52</v>
      </c>
      <c r="E34" s="101" t="s">
        <v>155</v>
      </c>
      <c r="F34" s="45" t="s">
        <v>63</v>
      </c>
      <c r="G34" s="31">
        <f>G35</f>
        <v>148</v>
      </c>
      <c r="H34" s="115">
        <f t="shared" si="1"/>
        <v>0</v>
      </c>
      <c r="I34" s="31">
        <f>I35</f>
        <v>148</v>
      </c>
    </row>
    <row r="35" spans="1:9" s="8" customFormat="1" ht="25.5" x14ac:dyDescent="0.25">
      <c r="A35" s="33" t="s">
        <v>79</v>
      </c>
      <c r="B35" s="45" t="s">
        <v>57</v>
      </c>
      <c r="C35" s="45" t="s">
        <v>55</v>
      </c>
      <c r="D35" s="45" t="s">
        <v>52</v>
      </c>
      <c r="E35" s="101" t="s">
        <v>155</v>
      </c>
      <c r="F35" s="45" t="s">
        <v>64</v>
      </c>
      <c r="G35" s="31">
        <v>148</v>
      </c>
      <c r="H35" s="115">
        <f t="shared" si="1"/>
        <v>0</v>
      </c>
      <c r="I35" s="31">
        <v>148</v>
      </c>
    </row>
    <row r="36" spans="1:9" s="8" customFormat="1" ht="51" x14ac:dyDescent="0.25">
      <c r="A36" s="33" t="s">
        <v>194</v>
      </c>
      <c r="B36" s="101" t="s">
        <v>57</v>
      </c>
      <c r="C36" s="101" t="s">
        <v>55</v>
      </c>
      <c r="D36" s="101" t="s">
        <v>52</v>
      </c>
      <c r="E36" s="101" t="s">
        <v>195</v>
      </c>
      <c r="F36" s="45" t="s">
        <v>51</v>
      </c>
      <c r="G36" s="31">
        <f>G37</f>
        <v>2811.7</v>
      </c>
      <c r="H36" s="115">
        <f t="shared" si="1"/>
        <v>0</v>
      </c>
      <c r="I36" s="31">
        <f>I37</f>
        <v>2811.7</v>
      </c>
    </row>
    <row r="37" spans="1:9" s="8" customFormat="1" ht="25.5" x14ac:dyDescent="0.25">
      <c r="A37" s="53" t="s">
        <v>186</v>
      </c>
      <c r="B37" s="101" t="s">
        <v>57</v>
      </c>
      <c r="C37" s="101" t="s">
        <v>55</v>
      </c>
      <c r="D37" s="101" t="s">
        <v>52</v>
      </c>
      <c r="E37" s="101" t="s">
        <v>195</v>
      </c>
      <c r="F37" s="45" t="s">
        <v>63</v>
      </c>
      <c r="G37" s="31">
        <f>G38</f>
        <v>2811.7</v>
      </c>
      <c r="H37" s="115">
        <f t="shared" si="1"/>
        <v>0</v>
      </c>
      <c r="I37" s="31">
        <f>I38</f>
        <v>2811.7</v>
      </c>
    </row>
    <row r="38" spans="1:9" s="8" customFormat="1" ht="25.5" x14ac:dyDescent="0.25">
      <c r="A38" s="33" t="s">
        <v>79</v>
      </c>
      <c r="B38" s="101" t="s">
        <v>57</v>
      </c>
      <c r="C38" s="101" t="s">
        <v>55</v>
      </c>
      <c r="D38" s="101" t="s">
        <v>52</v>
      </c>
      <c r="E38" s="101" t="s">
        <v>195</v>
      </c>
      <c r="F38" s="45" t="s">
        <v>64</v>
      </c>
      <c r="G38" s="31">
        <v>2811.7</v>
      </c>
      <c r="H38" s="115">
        <f t="shared" si="1"/>
        <v>0</v>
      </c>
      <c r="I38" s="31">
        <v>2811.7</v>
      </c>
    </row>
    <row r="39" spans="1:9" s="8" customFormat="1" ht="26.25" x14ac:dyDescent="0.25">
      <c r="A39" s="36" t="s">
        <v>66</v>
      </c>
      <c r="B39" s="44" t="s">
        <v>57</v>
      </c>
      <c r="C39" s="44" t="s">
        <v>62</v>
      </c>
      <c r="D39" s="44" t="s">
        <v>49</v>
      </c>
      <c r="E39" s="44" t="s">
        <v>94</v>
      </c>
      <c r="F39" s="44" t="s">
        <v>51</v>
      </c>
      <c r="G39" s="31">
        <f t="shared" ref="G39:I41" si="5">G40</f>
        <v>420</v>
      </c>
      <c r="H39" s="115">
        <f t="shared" si="1"/>
        <v>0</v>
      </c>
      <c r="I39" s="31">
        <f t="shared" si="5"/>
        <v>420</v>
      </c>
    </row>
    <row r="40" spans="1:9" s="8" customFormat="1" ht="25.5" x14ac:dyDescent="0.25">
      <c r="A40" s="37" t="s">
        <v>166</v>
      </c>
      <c r="B40" s="44" t="s">
        <v>57</v>
      </c>
      <c r="C40" s="44" t="s">
        <v>62</v>
      </c>
      <c r="D40" s="44" t="s">
        <v>52</v>
      </c>
      <c r="E40" s="44" t="s">
        <v>94</v>
      </c>
      <c r="F40" s="44" t="s">
        <v>51</v>
      </c>
      <c r="G40" s="31">
        <f t="shared" si="5"/>
        <v>420</v>
      </c>
      <c r="H40" s="115">
        <f t="shared" si="1"/>
        <v>0</v>
      </c>
      <c r="I40" s="31">
        <f t="shared" si="5"/>
        <v>420</v>
      </c>
    </row>
    <row r="41" spans="1:9" s="8" customFormat="1" ht="25.5" x14ac:dyDescent="0.25">
      <c r="A41" s="37" t="s">
        <v>167</v>
      </c>
      <c r="B41" s="44" t="s">
        <v>57</v>
      </c>
      <c r="C41" s="44" t="s">
        <v>62</v>
      </c>
      <c r="D41" s="44" t="s">
        <v>52</v>
      </c>
      <c r="E41" s="44" t="s">
        <v>168</v>
      </c>
      <c r="F41" s="44" t="s">
        <v>51</v>
      </c>
      <c r="G41" s="31">
        <f t="shared" si="5"/>
        <v>420</v>
      </c>
      <c r="H41" s="115">
        <f t="shared" si="1"/>
        <v>0</v>
      </c>
      <c r="I41" s="31">
        <f t="shared" si="5"/>
        <v>420</v>
      </c>
    </row>
    <row r="42" spans="1:9" s="8" customFormat="1" ht="25.5" x14ac:dyDescent="0.25">
      <c r="A42" s="53" t="s">
        <v>186</v>
      </c>
      <c r="B42" s="44" t="s">
        <v>57</v>
      </c>
      <c r="C42" s="44" t="s">
        <v>62</v>
      </c>
      <c r="D42" s="44" t="s">
        <v>52</v>
      </c>
      <c r="E42" s="44" t="s">
        <v>168</v>
      </c>
      <c r="F42" s="44" t="s">
        <v>63</v>
      </c>
      <c r="G42" s="31">
        <f>G43</f>
        <v>420</v>
      </c>
      <c r="H42" s="115">
        <f t="shared" si="1"/>
        <v>0</v>
      </c>
      <c r="I42" s="31">
        <f>I43</f>
        <v>420</v>
      </c>
    </row>
    <row r="43" spans="1:9" s="9" customFormat="1" ht="25.5" x14ac:dyDescent="0.25">
      <c r="A43" s="33" t="s">
        <v>79</v>
      </c>
      <c r="B43" s="44" t="s">
        <v>57</v>
      </c>
      <c r="C43" s="44" t="s">
        <v>62</v>
      </c>
      <c r="D43" s="44" t="s">
        <v>52</v>
      </c>
      <c r="E43" s="44" t="s">
        <v>168</v>
      </c>
      <c r="F43" s="44" t="s">
        <v>64</v>
      </c>
      <c r="G43" s="31">
        <v>420</v>
      </c>
      <c r="H43" s="115">
        <f t="shared" si="1"/>
        <v>0</v>
      </c>
      <c r="I43" s="31">
        <v>420</v>
      </c>
    </row>
    <row r="44" spans="1:9" ht="26.25" x14ac:dyDescent="0.25">
      <c r="A44" s="36" t="s">
        <v>37</v>
      </c>
      <c r="B44" s="59" t="s">
        <v>57</v>
      </c>
      <c r="C44" s="59" t="s">
        <v>70</v>
      </c>
      <c r="D44" s="59" t="s">
        <v>49</v>
      </c>
      <c r="E44" s="59" t="s">
        <v>94</v>
      </c>
      <c r="F44" s="59" t="s">
        <v>51</v>
      </c>
      <c r="G44" s="31">
        <f t="shared" ref="G44:I46" si="6">G45</f>
        <v>330.1</v>
      </c>
      <c r="H44" s="115">
        <f t="shared" si="1"/>
        <v>633</v>
      </c>
      <c r="I44" s="31">
        <f t="shared" si="6"/>
        <v>963.1</v>
      </c>
    </row>
    <row r="45" spans="1:9" ht="90" x14ac:dyDescent="0.25">
      <c r="A45" s="36" t="s">
        <v>169</v>
      </c>
      <c r="B45" s="45" t="s">
        <v>57</v>
      </c>
      <c r="C45" s="45" t="s">
        <v>70</v>
      </c>
      <c r="D45" s="45" t="s">
        <v>52</v>
      </c>
      <c r="E45" s="45" t="s">
        <v>94</v>
      </c>
      <c r="F45" s="45" t="s">
        <v>51</v>
      </c>
      <c r="G45" s="31">
        <f t="shared" si="6"/>
        <v>330.1</v>
      </c>
      <c r="H45" s="115">
        <f t="shared" si="1"/>
        <v>633</v>
      </c>
      <c r="I45" s="31">
        <f t="shared" si="6"/>
        <v>963.1</v>
      </c>
    </row>
    <row r="46" spans="1:9" x14ac:dyDescent="0.25">
      <c r="A46" s="36" t="s">
        <v>199</v>
      </c>
      <c r="B46" s="45" t="s">
        <v>57</v>
      </c>
      <c r="C46" s="45" t="s">
        <v>70</v>
      </c>
      <c r="D46" s="45" t="s">
        <v>52</v>
      </c>
      <c r="E46" s="45" t="s">
        <v>171</v>
      </c>
      <c r="F46" s="45" t="s">
        <v>51</v>
      </c>
      <c r="G46" s="31">
        <f t="shared" si="6"/>
        <v>330.1</v>
      </c>
      <c r="H46" s="115">
        <f t="shared" si="1"/>
        <v>633</v>
      </c>
      <c r="I46" s="31">
        <f t="shared" si="6"/>
        <v>963.1</v>
      </c>
    </row>
    <row r="47" spans="1:9" s="8" customFormat="1" x14ac:dyDescent="0.25">
      <c r="A47" s="25" t="s">
        <v>14</v>
      </c>
      <c r="B47" s="45" t="s">
        <v>57</v>
      </c>
      <c r="C47" s="45" t="s">
        <v>70</v>
      </c>
      <c r="D47" s="45" t="s">
        <v>52</v>
      </c>
      <c r="E47" s="45" t="s">
        <v>171</v>
      </c>
      <c r="F47" s="45" t="s">
        <v>68</v>
      </c>
      <c r="G47" s="31">
        <f>G48</f>
        <v>330.1</v>
      </c>
      <c r="H47" s="115">
        <f t="shared" si="1"/>
        <v>633</v>
      </c>
      <c r="I47" s="31">
        <f>I48</f>
        <v>963.1</v>
      </c>
    </row>
    <row r="48" spans="1:9" s="8" customFormat="1" ht="39" x14ac:dyDescent="0.25">
      <c r="A48" s="36" t="s">
        <v>208</v>
      </c>
      <c r="B48" s="45" t="s">
        <v>57</v>
      </c>
      <c r="C48" s="45" t="s">
        <v>70</v>
      </c>
      <c r="D48" s="45" t="s">
        <v>52</v>
      </c>
      <c r="E48" s="45" t="s">
        <v>171</v>
      </c>
      <c r="F48" s="45" t="s">
        <v>172</v>
      </c>
      <c r="G48" s="31">
        <v>330.1</v>
      </c>
      <c r="H48" s="115">
        <f t="shared" si="1"/>
        <v>633</v>
      </c>
      <c r="I48" s="31">
        <f>330.1+633</f>
        <v>963.1</v>
      </c>
    </row>
    <row r="49" spans="1:9" s="8" customFormat="1" ht="26.25" x14ac:dyDescent="0.25">
      <c r="A49" s="25" t="s">
        <v>230</v>
      </c>
      <c r="B49" s="45" t="s">
        <v>57</v>
      </c>
      <c r="C49" s="45" t="s">
        <v>229</v>
      </c>
      <c r="D49" s="45" t="s">
        <v>49</v>
      </c>
      <c r="E49" s="45" t="s">
        <v>94</v>
      </c>
      <c r="F49" s="45" t="s">
        <v>51</v>
      </c>
      <c r="G49" s="31">
        <f t="shared" ref="G49:G51" si="7">G50</f>
        <v>0</v>
      </c>
      <c r="H49" s="31">
        <f t="shared" si="1"/>
        <v>281.10000000000002</v>
      </c>
      <c r="I49" s="31">
        <f t="shared" ref="I49:I51" si="8">I50</f>
        <v>281.10000000000002</v>
      </c>
    </row>
    <row r="50" spans="1:9" s="8" customFormat="1" ht="26.25" x14ac:dyDescent="0.25">
      <c r="A50" s="25" t="s">
        <v>231</v>
      </c>
      <c r="B50" s="45" t="s">
        <v>57</v>
      </c>
      <c r="C50" s="45" t="s">
        <v>229</v>
      </c>
      <c r="D50" s="45" t="s">
        <v>52</v>
      </c>
      <c r="E50" s="45" t="s">
        <v>94</v>
      </c>
      <c r="F50" s="45" t="s">
        <v>51</v>
      </c>
      <c r="G50" s="31">
        <f t="shared" si="7"/>
        <v>0</v>
      </c>
      <c r="H50" s="31">
        <f t="shared" si="1"/>
        <v>281.10000000000002</v>
      </c>
      <c r="I50" s="31">
        <f t="shared" si="8"/>
        <v>281.10000000000002</v>
      </c>
    </row>
    <row r="51" spans="1:9" s="8" customFormat="1" ht="26.25" x14ac:dyDescent="0.25">
      <c r="A51" s="25" t="s">
        <v>232</v>
      </c>
      <c r="B51" s="45" t="s">
        <v>57</v>
      </c>
      <c r="C51" s="45" t="s">
        <v>229</v>
      </c>
      <c r="D51" s="45" t="s">
        <v>52</v>
      </c>
      <c r="E51" s="45" t="s">
        <v>119</v>
      </c>
      <c r="F51" s="45" t="s">
        <v>51</v>
      </c>
      <c r="G51" s="31">
        <f t="shared" si="7"/>
        <v>0</v>
      </c>
      <c r="H51" s="31">
        <f t="shared" si="1"/>
        <v>281.10000000000002</v>
      </c>
      <c r="I51" s="31">
        <f t="shared" si="8"/>
        <v>281.10000000000002</v>
      </c>
    </row>
    <row r="52" spans="1:9" s="8" customFormat="1" ht="25.5" x14ac:dyDescent="0.25">
      <c r="A52" s="53" t="s">
        <v>186</v>
      </c>
      <c r="B52" s="45" t="s">
        <v>57</v>
      </c>
      <c r="C52" s="45" t="s">
        <v>229</v>
      </c>
      <c r="D52" s="45" t="s">
        <v>52</v>
      </c>
      <c r="E52" s="45" t="s">
        <v>119</v>
      </c>
      <c r="F52" s="45" t="s">
        <v>63</v>
      </c>
      <c r="G52" s="31">
        <f>G53</f>
        <v>0</v>
      </c>
      <c r="H52" s="31">
        <f t="shared" si="1"/>
        <v>281.10000000000002</v>
      </c>
      <c r="I52" s="31">
        <f>I53</f>
        <v>281.10000000000002</v>
      </c>
    </row>
    <row r="53" spans="1:9" s="8" customFormat="1" ht="25.5" x14ac:dyDescent="0.25">
      <c r="A53" s="33" t="s">
        <v>79</v>
      </c>
      <c r="B53" s="45" t="s">
        <v>57</v>
      </c>
      <c r="C53" s="45" t="s">
        <v>229</v>
      </c>
      <c r="D53" s="45" t="s">
        <v>52</v>
      </c>
      <c r="E53" s="45" t="s">
        <v>119</v>
      </c>
      <c r="F53" s="45" t="s">
        <v>64</v>
      </c>
      <c r="G53" s="31">
        <v>0</v>
      </c>
      <c r="H53" s="31">
        <f>I53-G53</f>
        <v>281.10000000000002</v>
      </c>
      <c r="I53" s="31">
        <v>281.10000000000002</v>
      </c>
    </row>
    <row r="54" spans="1:9" s="8" customFormat="1" ht="39" x14ac:dyDescent="0.25">
      <c r="A54" s="27" t="s">
        <v>144</v>
      </c>
      <c r="B54" s="22" t="s">
        <v>121</v>
      </c>
      <c r="C54" s="22" t="s">
        <v>53</v>
      </c>
      <c r="D54" s="22" t="s">
        <v>49</v>
      </c>
      <c r="E54" s="22" t="s">
        <v>94</v>
      </c>
      <c r="F54" s="22" t="s">
        <v>51</v>
      </c>
      <c r="G54" s="18">
        <f>G55+G69</f>
        <v>140.30000000000001</v>
      </c>
      <c r="H54" s="112">
        <f t="shared" si="1"/>
        <v>318.8</v>
      </c>
      <c r="I54" s="18">
        <f>I55+I69</f>
        <v>459.1</v>
      </c>
    </row>
    <row r="55" spans="1:9" s="8" customFormat="1" x14ac:dyDescent="0.25">
      <c r="A55" s="25" t="s">
        <v>122</v>
      </c>
      <c r="B55" s="20" t="s">
        <v>121</v>
      </c>
      <c r="C55" s="20" t="s">
        <v>55</v>
      </c>
      <c r="D55" s="20" t="s">
        <v>49</v>
      </c>
      <c r="E55" s="20" t="s">
        <v>94</v>
      </c>
      <c r="F55" s="20" t="s">
        <v>51</v>
      </c>
      <c r="G55" s="19">
        <f>G56+G65</f>
        <v>135.30000000000001</v>
      </c>
      <c r="H55" s="113">
        <f t="shared" si="1"/>
        <v>3.2999999999999829</v>
      </c>
      <c r="I55" s="19">
        <f>I56+I65</f>
        <v>138.6</v>
      </c>
    </row>
    <row r="56" spans="1:9" s="8" customFormat="1" ht="26.25" x14ac:dyDescent="0.25">
      <c r="A56" s="25" t="s">
        <v>123</v>
      </c>
      <c r="B56" s="20" t="s">
        <v>121</v>
      </c>
      <c r="C56" s="20" t="s">
        <v>55</v>
      </c>
      <c r="D56" s="20" t="s">
        <v>56</v>
      </c>
      <c r="E56" s="20" t="s">
        <v>94</v>
      </c>
      <c r="F56" s="20" t="s">
        <v>51</v>
      </c>
      <c r="G56" s="19">
        <f>G57+G60</f>
        <v>33.299999999999997</v>
      </c>
      <c r="H56" s="113">
        <f t="shared" si="1"/>
        <v>3.3000000000000043</v>
      </c>
      <c r="I56" s="19">
        <f>I57+I60</f>
        <v>36.6</v>
      </c>
    </row>
    <row r="57" spans="1:9" s="9" customFormat="1" ht="12.75" customHeight="1" x14ac:dyDescent="0.25">
      <c r="A57" s="29" t="s">
        <v>124</v>
      </c>
      <c r="B57" s="20" t="s">
        <v>121</v>
      </c>
      <c r="C57" s="20" t="s">
        <v>55</v>
      </c>
      <c r="D57" s="20" t="s">
        <v>56</v>
      </c>
      <c r="E57" s="20" t="s">
        <v>125</v>
      </c>
      <c r="F57" s="20" t="s">
        <v>51</v>
      </c>
      <c r="G57" s="19">
        <f t="shared" ref="G57:I57" si="9">G58</f>
        <v>23.3</v>
      </c>
      <c r="H57" s="113">
        <f t="shared" si="1"/>
        <v>0</v>
      </c>
      <c r="I57" s="19">
        <f t="shared" si="9"/>
        <v>23.3</v>
      </c>
    </row>
    <row r="58" spans="1:9" ht="51" x14ac:dyDescent="0.25">
      <c r="A58" s="53" t="s">
        <v>185</v>
      </c>
      <c r="B58" s="20" t="s">
        <v>121</v>
      </c>
      <c r="C58" s="20" t="s">
        <v>55</v>
      </c>
      <c r="D58" s="20" t="s">
        <v>56</v>
      </c>
      <c r="E58" s="20" t="s">
        <v>125</v>
      </c>
      <c r="F58" s="20" t="s">
        <v>87</v>
      </c>
      <c r="G58" s="19">
        <f>G59</f>
        <v>23.3</v>
      </c>
      <c r="H58" s="113">
        <f t="shared" si="1"/>
        <v>0</v>
      </c>
      <c r="I58" s="19">
        <f>I59</f>
        <v>23.3</v>
      </c>
    </row>
    <row r="59" spans="1:9" x14ac:dyDescent="0.25">
      <c r="A59" s="25" t="s">
        <v>20</v>
      </c>
      <c r="B59" s="20" t="s">
        <v>121</v>
      </c>
      <c r="C59" s="20" t="s">
        <v>55</v>
      </c>
      <c r="D59" s="20" t="s">
        <v>56</v>
      </c>
      <c r="E59" s="20" t="s">
        <v>125</v>
      </c>
      <c r="F59" s="20" t="s">
        <v>88</v>
      </c>
      <c r="G59" s="19">
        <v>23.3</v>
      </c>
      <c r="H59" s="113">
        <f t="shared" si="1"/>
        <v>0</v>
      </c>
      <c r="I59" s="19">
        <v>23.3</v>
      </c>
    </row>
    <row r="60" spans="1:9" ht="26.25" x14ac:dyDescent="0.25">
      <c r="A60" s="105" t="s">
        <v>154</v>
      </c>
      <c r="B60" s="20" t="s">
        <v>121</v>
      </c>
      <c r="C60" s="20" t="s">
        <v>55</v>
      </c>
      <c r="D60" s="20" t="s">
        <v>56</v>
      </c>
      <c r="E60" s="20" t="s">
        <v>155</v>
      </c>
      <c r="F60" s="20" t="s">
        <v>51</v>
      </c>
      <c r="G60" s="19">
        <f>G61</f>
        <v>10</v>
      </c>
      <c r="H60" s="113">
        <f t="shared" si="1"/>
        <v>3.3000000000000007</v>
      </c>
      <c r="I60" s="19">
        <f>I61+I63</f>
        <v>13.3</v>
      </c>
    </row>
    <row r="61" spans="1:9" ht="51" x14ac:dyDescent="0.25">
      <c r="A61" s="53" t="s">
        <v>185</v>
      </c>
      <c r="B61" s="20" t="s">
        <v>121</v>
      </c>
      <c r="C61" s="20" t="s">
        <v>55</v>
      </c>
      <c r="D61" s="20" t="s">
        <v>56</v>
      </c>
      <c r="E61" s="20" t="s">
        <v>155</v>
      </c>
      <c r="F61" s="20" t="s">
        <v>87</v>
      </c>
      <c r="G61" s="19">
        <f>G62</f>
        <v>10</v>
      </c>
      <c r="H61" s="113">
        <f t="shared" si="1"/>
        <v>0</v>
      </c>
      <c r="I61" s="19">
        <f>I62</f>
        <v>10</v>
      </c>
    </row>
    <row r="62" spans="1:9" x14ac:dyDescent="0.25">
      <c r="A62" s="25" t="s">
        <v>20</v>
      </c>
      <c r="B62" s="20" t="s">
        <v>121</v>
      </c>
      <c r="C62" s="20" t="s">
        <v>55</v>
      </c>
      <c r="D62" s="20" t="s">
        <v>56</v>
      </c>
      <c r="E62" s="20" t="s">
        <v>155</v>
      </c>
      <c r="F62" s="20" t="s">
        <v>88</v>
      </c>
      <c r="G62" s="19">
        <v>10</v>
      </c>
      <c r="H62" s="113">
        <f t="shared" si="1"/>
        <v>0</v>
      </c>
      <c r="I62" s="19">
        <v>10</v>
      </c>
    </row>
    <row r="63" spans="1:9" ht="25.5" x14ac:dyDescent="0.25">
      <c r="A63" s="53" t="s">
        <v>186</v>
      </c>
      <c r="B63" s="20" t="s">
        <v>121</v>
      </c>
      <c r="C63" s="20" t="s">
        <v>55</v>
      </c>
      <c r="D63" s="20" t="s">
        <v>56</v>
      </c>
      <c r="E63" s="20" t="s">
        <v>155</v>
      </c>
      <c r="F63" s="20" t="s">
        <v>63</v>
      </c>
      <c r="G63" s="19">
        <f>G64</f>
        <v>0</v>
      </c>
      <c r="H63" s="19">
        <f t="shared" si="1"/>
        <v>3.3</v>
      </c>
      <c r="I63" s="19">
        <f>I64</f>
        <v>3.3</v>
      </c>
    </row>
    <row r="64" spans="1:9" ht="26.25" x14ac:dyDescent="0.25">
      <c r="A64" s="25" t="s">
        <v>79</v>
      </c>
      <c r="B64" s="20" t="s">
        <v>121</v>
      </c>
      <c r="C64" s="20" t="s">
        <v>55</v>
      </c>
      <c r="D64" s="20" t="s">
        <v>56</v>
      </c>
      <c r="E64" s="20" t="s">
        <v>155</v>
      </c>
      <c r="F64" s="20" t="s">
        <v>64</v>
      </c>
      <c r="G64" s="19">
        <v>0</v>
      </c>
      <c r="H64" s="19">
        <f t="shared" si="1"/>
        <v>3.3</v>
      </c>
      <c r="I64" s="19">
        <v>3.3</v>
      </c>
    </row>
    <row r="65" spans="1:9" ht="39" x14ac:dyDescent="0.25">
      <c r="A65" s="25" t="s">
        <v>145</v>
      </c>
      <c r="B65" s="20" t="s">
        <v>121</v>
      </c>
      <c r="C65" s="20" t="s">
        <v>55</v>
      </c>
      <c r="D65" s="20" t="s">
        <v>60</v>
      </c>
      <c r="E65" s="20" t="s">
        <v>94</v>
      </c>
      <c r="F65" s="20" t="s">
        <v>51</v>
      </c>
      <c r="G65" s="19">
        <f t="shared" ref="G65:I66" si="10">G66</f>
        <v>102</v>
      </c>
      <c r="H65" s="113">
        <f t="shared" si="1"/>
        <v>0</v>
      </c>
      <c r="I65" s="19">
        <f t="shared" si="10"/>
        <v>102</v>
      </c>
    </row>
    <row r="66" spans="1:9" ht="102.75" x14ac:dyDescent="0.25">
      <c r="A66" s="25" t="s">
        <v>200</v>
      </c>
      <c r="B66" s="20" t="s">
        <v>121</v>
      </c>
      <c r="C66" s="20" t="s">
        <v>55</v>
      </c>
      <c r="D66" s="20" t="s">
        <v>60</v>
      </c>
      <c r="E66" s="20" t="s">
        <v>147</v>
      </c>
      <c r="F66" s="20" t="s">
        <v>51</v>
      </c>
      <c r="G66" s="19">
        <f t="shared" si="10"/>
        <v>102</v>
      </c>
      <c r="H66" s="113">
        <f t="shared" si="1"/>
        <v>0</v>
      </c>
      <c r="I66" s="19">
        <f t="shared" si="10"/>
        <v>102</v>
      </c>
    </row>
    <row r="67" spans="1:9" ht="25.5" x14ac:dyDescent="0.25">
      <c r="A67" s="53" t="s">
        <v>186</v>
      </c>
      <c r="B67" s="20" t="s">
        <v>121</v>
      </c>
      <c r="C67" s="20" t="s">
        <v>55</v>
      </c>
      <c r="D67" s="20" t="s">
        <v>60</v>
      </c>
      <c r="E67" s="20" t="s">
        <v>147</v>
      </c>
      <c r="F67" s="20" t="s">
        <v>63</v>
      </c>
      <c r="G67" s="19">
        <f>G68</f>
        <v>102</v>
      </c>
      <c r="H67" s="113">
        <f t="shared" si="1"/>
        <v>0</v>
      </c>
      <c r="I67" s="19">
        <f>I68</f>
        <v>102</v>
      </c>
    </row>
    <row r="68" spans="1:9" ht="26.25" x14ac:dyDescent="0.25">
      <c r="A68" s="25" t="s">
        <v>79</v>
      </c>
      <c r="B68" s="20" t="s">
        <v>121</v>
      </c>
      <c r="C68" s="20" t="s">
        <v>55</v>
      </c>
      <c r="D68" s="20" t="s">
        <v>60</v>
      </c>
      <c r="E68" s="20" t="s">
        <v>147</v>
      </c>
      <c r="F68" s="20" t="s">
        <v>64</v>
      </c>
      <c r="G68" s="19">
        <v>102</v>
      </c>
      <c r="H68" s="113">
        <f t="shared" si="1"/>
        <v>0</v>
      </c>
      <c r="I68" s="19">
        <v>102</v>
      </c>
    </row>
    <row r="69" spans="1:9" ht="39" x14ac:dyDescent="0.25">
      <c r="A69" s="29" t="s">
        <v>126</v>
      </c>
      <c r="B69" s="20" t="s">
        <v>121</v>
      </c>
      <c r="C69" s="20" t="s">
        <v>62</v>
      </c>
      <c r="D69" s="20" t="s">
        <v>49</v>
      </c>
      <c r="E69" s="20" t="s">
        <v>94</v>
      </c>
      <c r="F69" s="20" t="s">
        <v>51</v>
      </c>
      <c r="G69" s="19">
        <f t="shared" ref="G69:I71" si="11">G70</f>
        <v>5</v>
      </c>
      <c r="H69" s="113">
        <f t="shared" si="1"/>
        <v>315.5</v>
      </c>
      <c r="I69" s="19">
        <f t="shared" si="11"/>
        <v>320.5</v>
      </c>
    </row>
    <row r="70" spans="1:9" ht="39" x14ac:dyDescent="0.25">
      <c r="A70" s="29" t="s">
        <v>127</v>
      </c>
      <c r="B70" s="20" t="s">
        <v>121</v>
      </c>
      <c r="C70" s="20" t="s">
        <v>62</v>
      </c>
      <c r="D70" s="20" t="s">
        <v>48</v>
      </c>
      <c r="E70" s="20" t="s">
        <v>94</v>
      </c>
      <c r="F70" s="20" t="s">
        <v>51</v>
      </c>
      <c r="G70" s="19">
        <f t="shared" si="11"/>
        <v>5</v>
      </c>
      <c r="H70" s="113">
        <f t="shared" si="1"/>
        <v>315.5</v>
      </c>
      <c r="I70" s="19">
        <f t="shared" si="11"/>
        <v>320.5</v>
      </c>
    </row>
    <row r="71" spans="1:9" ht="26.25" x14ac:dyDescent="0.25">
      <c r="A71" s="29" t="s">
        <v>18</v>
      </c>
      <c r="B71" s="20" t="s">
        <v>121</v>
      </c>
      <c r="C71" s="20" t="s">
        <v>62</v>
      </c>
      <c r="D71" s="20" t="s">
        <v>48</v>
      </c>
      <c r="E71" s="20" t="s">
        <v>128</v>
      </c>
      <c r="F71" s="20" t="s">
        <v>51</v>
      </c>
      <c r="G71" s="19">
        <f t="shared" si="11"/>
        <v>5</v>
      </c>
      <c r="H71" s="113">
        <f t="shared" si="1"/>
        <v>315.5</v>
      </c>
      <c r="I71" s="19">
        <f t="shared" si="11"/>
        <v>320.5</v>
      </c>
    </row>
    <row r="72" spans="1:9" ht="25.5" x14ac:dyDescent="0.25">
      <c r="A72" s="53" t="s">
        <v>186</v>
      </c>
      <c r="B72" s="20" t="s">
        <v>121</v>
      </c>
      <c r="C72" s="20" t="s">
        <v>62</v>
      </c>
      <c r="D72" s="20" t="s">
        <v>48</v>
      </c>
      <c r="E72" s="20" t="s">
        <v>128</v>
      </c>
      <c r="F72" s="20" t="s">
        <v>63</v>
      </c>
      <c r="G72" s="19">
        <f>G73</f>
        <v>5</v>
      </c>
      <c r="H72" s="113">
        <f t="shared" si="1"/>
        <v>315.5</v>
      </c>
      <c r="I72" s="19">
        <f>I73</f>
        <v>320.5</v>
      </c>
    </row>
    <row r="73" spans="1:9" s="8" customFormat="1" ht="26.25" x14ac:dyDescent="0.25">
      <c r="A73" s="25" t="s">
        <v>79</v>
      </c>
      <c r="B73" s="20" t="s">
        <v>121</v>
      </c>
      <c r="C73" s="20" t="s">
        <v>62</v>
      </c>
      <c r="D73" s="20" t="s">
        <v>48</v>
      </c>
      <c r="E73" s="20" t="s">
        <v>128</v>
      </c>
      <c r="F73" s="20" t="s">
        <v>64</v>
      </c>
      <c r="G73" s="19">
        <v>5</v>
      </c>
      <c r="H73" s="113">
        <f t="shared" si="1"/>
        <v>315.5</v>
      </c>
      <c r="I73" s="19">
        <f>5+315.5</f>
        <v>320.5</v>
      </c>
    </row>
    <row r="74" spans="1:9" ht="39" x14ac:dyDescent="0.25">
      <c r="A74" s="27" t="s">
        <v>149</v>
      </c>
      <c r="B74" s="22" t="s">
        <v>109</v>
      </c>
      <c r="C74" s="22" t="s">
        <v>53</v>
      </c>
      <c r="D74" s="22" t="s">
        <v>49</v>
      </c>
      <c r="E74" s="22" t="s">
        <v>94</v>
      </c>
      <c r="F74" s="22" t="s">
        <v>51</v>
      </c>
      <c r="G74" s="18">
        <f>G75</f>
        <v>1329</v>
      </c>
      <c r="H74" s="112">
        <f t="shared" si="1"/>
        <v>0</v>
      </c>
      <c r="I74" s="18">
        <f>I75</f>
        <v>1329</v>
      </c>
    </row>
    <row r="75" spans="1:9" ht="39" x14ac:dyDescent="0.25">
      <c r="A75" s="25" t="s">
        <v>27</v>
      </c>
      <c r="B75" s="20" t="s">
        <v>109</v>
      </c>
      <c r="C75" s="20" t="s">
        <v>55</v>
      </c>
      <c r="D75" s="20" t="s">
        <v>49</v>
      </c>
      <c r="E75" s="20" t="s">
        <v>94</v>
      </c>
      <c r="F75" s="20" t="s">
        <v>51</v>
      </c>
      <c r="G75" s="19">
        <f t="shared" ref="G75:I76" si="12">G76</f>
        <v>1329</v>
      </c>
      <c r="H75" s="113">
        <f t="shared" si="1"/>
        <v>0</v>
      </c>
      <c r="I75" s="19">
        <f t="shared" si="12"/>
        <v>1329</v>
      </c>
    </row>
    <row r="76" spans="1:9" ht="39" x14ac:dyDescent="0.25">
      <c r="A76" s="25" t="s">
        <v>150</v>
      </c>
      <c r="B76" s="20" t="s">
        <v>109</v>
      </c>
      <c r="C76" s="20" t="s">
        <v>55</v>
      </c>
      <c r="D76" s="20" t="s">
        <v>48</v>
      </c>
      <c r="E76" s="20" t="s">
        <v>94</v>
      </c>
      <c r="F76" s="20" t="s">
        <v>51</v>
      </c>
      <c r="G76" s="19">
        <f t="shared" si="12"/>
        <v>1329</v>
      </c>
      <c r="H76" s="113">
        <f t="shared" si="1"/>
        <v>0</v>
      </c>
      <c r="I76" s="19">
        <f t="shared" si="12"/>
        <v>1329</v>
      </c>
    </row>
    <row r="77" spans="1:9" s="8" customFormat="1" x14ac:dyDescent="0.25">
      <c r="A77" s="25" t="s">
        <v>151</v>
      </c>
      <c r="B77" s="20" t="s">
        <v>109</v>
      </c>
      <c r="C77" s="20" t="s">
        <v>55</v>
      </c>
      <c r="D77" s="20" t="s">
        <v>48</v>
      </c>
      <c r="E77" s="20" t="s">
        <v>119</v>
      </c>
      <c r="F77" s="20" t="s">
        <v>51</v>
      </c>
      <c r="G77" s="19">
        <f>G78</f>
        <v>1329</v>
      </c>
      <c r="H77" s="113">
        <f t="shared" si="1"/>
        <v>0</v>
      </c>
      <c r="I77" s="19">
        <f>I78</f>
        <v>1329</v>
      </c>
    </row>
    <row r="78" spans="1:9" s="9" customFormat="1" ht="25.5" x14ac:dyDescent="0.25">
      <c r="A78" s="53" t="s">
        <v>186</v>
      </c>
      <c r="B78" s="20" t="s">
        <v>109</v>
      </c>
      <c r="C78" s="20" t="s">
        <v>55</v>
      </c>
      <c r="D78" s="20" t="s">
        <v>48</v>
      </c>
      <c r="E78" s="20" t="s">
        <v>119</v>
      </c>
      <c r="F78" s="20" t="s">
        <v>63</v>
      </c>
      <c r="G78" s="19">
        <f>G79</f>
        <v>1329</v>
      </c>
      <c r="H78" s="113">
        <f t="shared" si="1"/>
        <v>0</v>
      </c>
      <c r="I78" s="19">
        <f>I79</f>
        <v>1329</v>
      </c>
    </row>
    <row r="79" spans="1:9" ht="26.25" x14ac:dyDescent="0.25">
      <c r="A79" s="25" t="s">
        <v>79</v>
      </c>
      <c r="B79" s="20" t="s">
        <v>109</v>
      </c>
      <c r="C79" s="20" t="s">
        <v>55</v>
      </c>
      <c r="D79" s="20" t="s">
        <v>48</v>
      </c>
      <c r="E79" s="20" t="s">
        <v>119</v>
      </c>
      <c r="F79" s="20" t="s">
        <v>64</v>
      </c>
      <c r="G79" s="19">
        <v>1329</v>
      </c>
      <c r="H79" s="113">
        <f t="shared" si="1"/>
        <v>0</v>
      </c>
      <c r="I79" s="19">
        <v>1329</v>
      </c>
    </row>
    <row r="80" spans="1:9" ht="25.5" x14ac:dyDescent="0.25">
      <c r="A80" s="32" t="s">
        <v>161</v>
      </c>
      <c r="B80" s="22" t="s">
        <v>72</v>
      </c>
      <c r="C80" s="22" t="s">
        <v>53</v>
      </c>
      <c r="D80" s="22" t="s">
        <v>49</v>
      </c>
      <c r="E80" s="22" t="s">
        <v>94</v>
      </c>
      <c r="F80" s="22" t="s">
        <v>51</v>
      </c>
      <c r="G80" s="18">
        <f>G81</f>
        <v>221.4</v>
      </c>
      <c r="H80" s="112">
        <f t="shared" si="1"/>
        <v>0</v>
      </c>
      <c r="I80" s="18">
        <f>I81</f>
        <v>221.4</v>
      </c>
    </row>
    <row r="81" spans="1:9" ht="25.5" x14ac:dyDescent="0.25">
      <c r="A81" s="33" t="s">
        <v>162</v>
      </c>
      <c r="B81" s="20" t="s">
        <v>72</v>
      </c>
      <c r="C81" s="20" t="s">
        <v>62</v>
      </c>
      <c r="D81" s="20" t="s">
        <v>49</v>
      </c>
      <c r="E81" s="20" t="s">
        <v>94</v>
      </c>
      <c r="F81" s="20" t="s">
        <v>51</v>
      </c>
      <c r="G81" s="19">
        <f t="shared" ref="G81:I82" si="13">G82</f>
        <v>221.4</v>
      </c>
      <c r="H81" s="113">
        <f t="shared" ref="H81:H143" si="14">I81-G81</f>
        <v>0</v>
      </c>
      <c r="I81" s="19">
        <f t="shared" si="13"/>
        <v>221.4</v>
      </c>
    </row>
    <row r="82" spans="1:9" s="8" customFormat="1" ht="38.25" x14ac:dyDescent="0.25">
      <c r="A82" s="33" t="s">
        <v>163</v>
      </c>
      <c r="B82" s="20" t="s">
        <v>72</v>
      </c>
      <c r="C82" s="20" t="s">
        <v>62</v>
      </c>
      <c r="D82" s="20" t="s">
        <v>48</v>
      </c>
      <c r="E82" s="20" t="s">
        <v>94</v>
      </c>
      <c r="F82" s="20" t="s">
        <v>51</v>
      </c>
      <c r="G82" s="19">
        <f t="shared" si="13"/>
        <v>221.4</v>
      </c>
      <c r="H82" s="113">
        <f t="shared" si="14"/>
        <v>0</v>
      </c>
      <c r="I82" s="19">
        <f t="shared" si="13"/>
        <v>221.4</v>
      </c>
    </row>
    <row r="83" spans="1:9" s="8" customFormat="1" x14ac:dyDescent="0.25">
      <c r="A83" s="33" t="s">
        <v>34</v>
      </c>
      <c r="B83" s="20" t="s">
        <v>72</v>
      </c>
      <c r="C83" s="20" t="s">
        <v>62</v>
      </c>
      <c r="D83" s="20" t="s">
        <v>48</v>
      </c>
      <c r="E83" s="20" t="s">
        <v>164</v>
      </c>
      <c r="F83" s="20" t="s">
        <v>51</v>
      </c>
      <c r="G83" s="19">
        <f>G84</f>
        <v>221.4</v>
      </c>
      <c r="H83" s="113">
        <f t="shared" si="14"/>
        <v>0</v>
      </c>
      <c r="I83" s="19">
        <f>I84</f>
        <v>221.4</v>
      </c>
    </row>
    <row r="84" spans="1:9" s="8" customFormat="1" ht="25.5" x14ac:dyDescent="0.25">
      <c r="A84" s="53" t="s">
        <v>186</v>
      </c>
      <c r="B84" s="20" t="s">
        <v>72</v>
      </c>
      <c r="C84" s="20" t="s">
        <v>62</v>
      </c>
      <c r="D84" s="20" t="s">
        <v>48</v>
      </c>
      <c r="E84" s="20" t="s">
        <v>164</v>
      </c>
      <c r="F84" s="20" t="s">
        <v>63</v>
      </c>
      <c r="G84" s="19">
        <f>G85</f>
        <v>221.4</v>
      </c>
      <c r="H84" s="113">
        <f t="shared" si="14"/>
        <v>0</v>
      </c>
      <c r="I84" s="19">
        <f>I85</f>
        <v>221.4</v>
      </c>
    </row>
    <row r="85" spans="1:9" s="8" customFormat="1" ht="25.5" x14ac:dyDescent="0.25">
      <c r="A85" s="33" t="s">
        <v>79</v>
      </c>
      <c r="B85" s="20" t="s">
        <v>72</v>
      </c>
      <c r="C85" s="20" t="s">
        <v>62</v>
      </c>
      <c r="D85" s="20" t="s">
        <v>48</v>
      </c>
      <c r="E85" s="20" t="s">
        <v>164</v>
      </c>
      <c r="F85" s="20" t="s">
        <v>64</v>
      </c>
      <c r="G85" s="19">
        <v>221.4</v>
      </c>
      <c r="H85" s="113">
        <f t="shared" si="14"/>
        <v>0</v>
      </c>
      <c r="I85" s="19">
        <v>221.4</v>
      </c>
    </row>
    <row r="86" spans="1:9" s="8" customFormat="1" ht="26.25" x14ac:dyDescent="0.25">
      <c r="A86" s="27" t="s">
        <v>157</v>
      </c>
      <c r="B86" s="46" t="s">
        <v>158</v>
      </c>
      <c r="C86" s="46" t="s">
        <v>53</v>
      </c>
      <c r="D86" s="46" t="s">
        <v>49</v>
      </c>
      <c r="E86" s="46" t="s">
        <v>94</v>
      </c>
      <c r="F86" s="46" t="s">
        <v>51</v>
      </c>
      <c r="G86" s="30">
        <f>G87</f>
        <v>6054.8</v>
      </c>
      <c r="H86" s="114">
        <f t="shared" si="14"/>
        <v>0</v>
      </c>
      <c r="I86" s="30">
        <f>I87</f>
        <v>6054.8</v>
      </c>
    </row>
    <row r="87" spans="1:9" s="8" customFormat="1" x14ac:dyDescent="0.25">
      <c r="A87" s="25" t="s">
        <v>32</v>
      </c>
      <c r="B87" s="45" t="s">
        <v>158</v>
      </c>
      <c r="C87" s="45" t="s">
        <v>65</v>
      </c>
      <c r="D87" s="45" t="s">
        <v>49</v>
      </c>
      <c r="E87" s="45" t="s">
        <v>94</v>
      </c>
      <c r="F87" s="45" t="s">
        <v>51</v>
      </c>
      <c r="G87" s="31">
        <f t="shared" ref="G87:I95" si="15">G88</f>
        <v>6054.8</v>
      </c>
      <c r="H87" s="115">
        <f t="shared" si="14"/>
        <v>0</v>
      </c>
      <c r="I87" s="31">
        <f t="shared" si="15"/>
        <v>6054.8</v>
      </c>
    </row>
    <row r="88" spans="1:9" s="8" customFormat="1" ht="26.25" x14ac:dyDescent="0.25">
      <c r="A88" s="25" t="s">
        <v>159</v>
      </c>
      <c r="B88" s="45" t="s">
        <v>158</v>
      </c>
      <c r="C88" s="45" t="s">
        <v>65</v>
      </c>
      <c r="D88" s="45" t="s">
        <v>52</v>
      </c>
      <c r="E88" s="45" t="s">
        <v>94</v>
      </c>
      <c r="F88" s="45" t="s">
        <v>51</v>
      </c>
      <c r="G88" s="31">
        <f>G95+G89+G92</f>
        <v>6054.8</v>
      </c>
      <c r="H88" s="115">
        <f t="shared" si="14"/>
        <v>0</v>
      </c>
      <c r="I88" s="31">
        <f>I95+I89+I92</f>
        <v>6054.8</v>
      </c>
    </row>
    <row r="89" spans="1:9" s="8" customFormat="1" ht="51.75" x14ac:dyDescent="0.25">
      <c r="A89" s="100" t="s">
        <v>207</v>
      </c>
      <c r="B89" s="45" t="s">
        <v>158</v>
      </c>
      <c r="C89" s="45" t="s">
        <v>65</v>
      </c>
      <c r="D89" s="45" t="s">
        <v>52</v>
      </c>
      <c r="E89" s="45" t="s">
        <v>206</v>
      </c>
      <c r="F89" s="45" t="s">
        <v>51</v>
      </c>
      <c r="G89" s="31">
        <f>G90</f>
        <v>1893.8</v>
      </c>
      <c r="H89" s="115">
        <f t="shared" si="14"/>
        <v>0</v>
      </c>
      <c r="I89" s="31">
        <f>I90</f>
        <v>1893.8</v>
      </c>
    </row>
    <row r="90" spans="1:9" s="8" customFormat="1" ht="25.5" x14ac:dyDescent="0.25">
      <c r="A90" s="53" t="s">
        <v>186</v>
      </c>
      <c r="B90" s="45" t="s">
        <v>158</v>
      </c>
      <c r="C90" s="45" t="s">
        <v>65</v>
      </c>
      <c r="D90" s="45" t="s">
        <v>52</v>
      </c>
      <c r="E90" s="45" t="s">
        <v>206</v>
      </c>
      <c r="F90" s="45" t="s">
        <v>63</v>
      </c>
      <c r="G90" s="31">
        <f>G91</f>
        <v>1893.8</v>
      </c>
      <c r="H90" s="115">
        <f t="shared" si="14"/>
        <v>0</v>
      </c>
      <c r="I90" s="31">
        <f>I91</f>
        <v>1893.8</v>
      </c>
    </row>
    <row r="91" spans="1:9" s="8" customFormat="1" ht="26.25" x14ac:dyDescent="0.25">
      <c r="A91" s="25" t="s">
        <v>79</v>
      </c>
      <c r="B91" s="45" t="s">
        <v>158</v>
      </c>
      <c r="C91" s="45" t="s">
        <v>65</v>
      </c>
      <c r="D91" s="45" t="s">
        <v>52</v>
      </c>
      <c r="E91" s="45" t="s">
        <v>206</v>
      </c>
      <c r="F91" s="45" t="s">
        <v>64</v>
      </c>
      <c r="G91" s="31">
        <v>1893.8</v>
      </c>
      <c r="H91" s="115">
        <f t="shared" si="14"/>
        <v>0</v>
      </c>
      <c r="I91" s="31">
        <v>1893.8</v>
      </c>
    </row>
    <row r="92" spans="1:9" s="8" customFormat="1" ht="26.25" x14ac:dyDescent="0.25">
      <c r="A92" s="25" t="s">
        <v>154</v>
      </c>
      <c r="B92" s="45" t="s">
        <v>158</v>
      </c>
      <c r="C92" s="45" t="s">
        <v>65</v>
      </c>
      <c r="D92" s="45" t="s">
        <v>52</v>
      </c>
      <c r="E92" s="45" t="s">
        <v>155</v>
      </c>
      <c r="F92" s="45" t="s">
        <v>51</v>
      </c>
      <c r="G92" s="31">
        <f>G93</f>
        <v>99.7</v>
      </c>
      <c r="H92" s="115">
        <f t="shared" si="14"/>
        <v>0</v>
      </c>
      <c r="I92" s="31">
        <f>I93</f>
        <v>99.7</v>
      </c>
    </row>
    <row r="93" spans="1:9" s="8" customFormat="1" ht="25.5" x14ac:dyDescent="0.25">
      <c r="A93" s="53" t="s">
        <v>186</v>
      </c>
      <c r="B93" s="45" t="s">
        <v>158</v>
      </c>
      <c r="C93" s="45" t="s">
        <v>65</v>
      </c>
      <c r="D93" s="45" t="s">
        <v>52</v>
      </c>
      <c r="E93" s="45" t="s">
        <v>155</v>
      </c>
      <c r="F93" s="45" t="s">
        <v>63</v>
      </c>
      <c r="G93" s="31">
        <f>G94</f>
        <v>99.7</v>
      </c>
      <c r="H93" s="115">
        <f t="shared" si="14"/>
        <v>0</v>
      </c>
      <c r="I93" s="31">
        <f>I94</f>
        <v>99.7</v>
      </c>
    </row>
    <row r="94" spans="1:9" s="8" customFormat="1" ht="26.25" x14ac:dyDescent="0.25">
      <c r="A94" s="25" t="s">
        <v>79</v>
      </c>
      <c r="B94" s="45" t="s">
        <v>158</v>
      </c>
      <c r="C94" s="45" t="s">
        <v>65</v>
      </c>
      <c r="D94" s="45" t="s">
        <v>52</v>
      </c>
      <c r="E94" s="45" t="s">
        <v>155</v>
      </c>
      <c r="F94" s="45" t="s">
        <v>64</v>
      </c>
      <c r="G94" s="31">
        <v>99.7</v>
      </c>
      <c r="H94" s="115">
        <f t="shared" si="14"/>
        <v>0</v>
      </c>
      <c r="I94" s="31">
        <v>99.7</v>
      </c>
    </row>
    <row r="95" spans="1:9" s="8" customFormat="1" x14ac:dyDescent="0.25">
      <c r="A95" s="25" t="s">
        <v>151</v>
      </c>
      <c r="B95" s="45" t="s">
        <v>158</v>
      </c>
      <c r="C95" s="45" t="s">
        <v>65</v>
      </c>
      <c r="D95" s="45" t="s">
        <v>52</v>
      </c>
      <c r="E95" s="45" t="s">
        <v>119</v>
      </c>
      <c r="F95" s="45" t="s">
        <v>51</v>
      </c>
      <c r="G95" s="31">
        <f t="shared" si="15"/>
        <v>4061.3</v>
      </c>
      <c r="H95" s="115">
        <f t="shared" si="14"/>
        <v>0</v>
      </c>
      <c r="I95" s="31">
        <f t="shared" si="15"/>
        <v>4061.3</v>
      </c>
    </row>
    <row r="96" spans="1:9" s="8" customFormat="1" ht="25.5" x14ac:dyDescent="0.25">
      <c r="A96" s="53" t="s">
        <v>186</v>
      </c>
      <c r="B96" s="45" t="s">
        <v>158</v>
      </c>
      <c r="C96" s="45" t="s">
        <v>65</v>
      </c>
      <c r="D96" s="45" t="s">
        <v>52</v>
      </c>
      <c r="E96" s="45" t="s">
        <v>119</v>
      </c>
      <c r="F96" s="45" t="s">
        <v>63</v>
      </c>
      <c r="G96" s="31">
        <f>G97</f>
        <v>4061.3</v>
      </c>
      <c r="H96" s="115">
        <f t="shared" si="14"/>
        <v>0</v>
      </c>
      <c r="I96" s="31">
        <f>I97</f>
        <v>4061.3</v>
      </c>
    </row>
    <row r="97" spans="1:9" s="8" customFormat="1" ht="26.25" x14ac:dyDescent="0.25">
      <c r="A97" s="25" t="s">
        <v>79</v>
      </c>
      <c r="B97" s="20" t="s">
        <v>158</v>
      </c>
      <c r="C97" s="45" t="s">
        <v>65</v>
      </c>
      <c r="D97" s="45" t="s">
        <v>52</v>
      </c>
      <c r="E97" s="45" t="s">
        <v>119</v>
      </c>
      <c r="F97" s="45" t="s">
        <v>64</v>
      </c>
      <c r="G97" s="31">
        <v>4061.3</v>
      </c>
      <c r="H97" s="115">
        <f t="shared" si="14"/>
        <v>0</v>
      </c>
      <c r="I97" s="31">
        <v>4061.3</v>
      </c>
    </row>
    <row r="98" spans="1:9" s="8" customFormat="1" ht="55.5" customHeight="1" x14ac:dyDescent="0.25">
      <c r="A98" s="55" t="s">
        <v>196</v>
      </c>
      <c r="B98" s="22" t="s">
        <v>110</v>
      </c>
      <c r="C98" s="22" t="s">
        <v>53</v>
      </c>
      <c r="D98" s="22" t="s">
        <v>49</v>
      </c>
      <c r="E98" s="22" t="s">
        <v>94</v>
      </c>
      <c r="F98" s="22" t="s">
        <v>51</v>
      </c>
      <c r="G98" s="18">
        <f>G99+G107+G112</f>
        <v>142.79999999999998</v>
      </c>
      <c r="H98" s="112">
        <f t="shared" si="14"/>
        <v>0</v>
      </c>
      <c r="I98" s="18">
        <f>I99+I107+I112</f>
        <v>142.79999999999998</v>
      </c>
    </row>
    <row r="99" spans="1:9" s="8" customFormat="1" ht="24" x14ac:dyDescent="0.25">
      <c r="A99" s="56" t="s">
        <v>130</v>
      </c>
      <c r="B99" s="20" t="s">
        <v>110</v>
      </c>
      <c r="C99" s="20" t="s">
        <v>62</v>
      </c>
      <c r="D99" s="20" t="s">
        <v>49</v>
      </c>
      <c r="E99" s="20" t="s">
        <v>94</v>
      </c>
      <c r="F99" s="20" t="s">
        <v>51</v>
      </c>
      <c r="G99" s="19">
        <f t="shared" ref="G99:I101" si="16">G100</f>
        <v>101.1</v>
      </c>
      <c r="H99" s="113">
        <f t="shared" si="14"/>
        <v>0</v>
      </c>
      <c r="I99" s="19">
        <f t="shared" si="16"/>
        <v>101.1</v>
      </c>
    </row>
    <row r="100" spans="1:9" s="8" customFormat="1" ht="36" x14ac:dyDescent="0.25">
      <c r="A100" s="56" t="s">
        <v>131</v>
      </c>
      <c r="B100" s="20" t="s">
        <v>110</v>
      </c>
      <c r="C100" s="20" t="s">
        <v>62</v>
      </c>
      <c r="D100" s="20" t="s">
        <v>48</v>
      </c>
      <c r="E100" s="20" t="s">
        <v>94</v>
      </c>
      <c r="F100" s="20" t="s">
        <v>51</v>
      </c>
      <c r="G100" s="19">
        <f>G101+G104</f>
        <v>101.1</v>
      </c>
      <c r="H100" s="113">
        <f t="shared" si="14"/>
        <v>0</v>
      </c>
      <c r="I100" s="19">
        <f>I101+I104</f>
        <v>101.1</v>
      </c>
    </row>
    <row r="101" spans="1:9" s="8" customFormat="1" ht="36" x14ac:dyDescent="0.25">
      <c r="A101" s="56" t="s">
        <v>132</v>
      </c>
      <c r="B101" s="20" t="s">
        <v>110</v>
      </c>
      <c r="C101" s="20" t="s">
        <v>62</v>
      </c>
      <c r="D101" s="20" t="s">
        <v>48</v>
      </c>
      <c r="E101" s="20" t="s">
        <v>133</v>
      </c>
      <c r="F101" s="20" t="s">
        <v>51</v>
      </c>
      <c r="G101" s="19">
        <f t="shared" si="16"/>
        <v>100</v>
      </c>
      <c r="H101" s="113">
        <f t="shared" si="14"/>
        <v>0</v>
      </c>
      <c r="I101" s="19">
        <f t="shared" si="16"/>
        <v>100</v>
      </c>
    </row>
    <row r="102" spans="1:9" s="8" customFormat="1" ht="25.5" x14ac:dyDescent="0.25">
      <c r="A102" s="53" t="s">
        <v>186</v>
      </c>
      <c r="B102" s="20" t="s">
        <v>110</v>
      </c>
      <c r="C102" s="20" t="s">
        <v>62</v>
      </c>
      <c r="D102" s="20" t="s">
        <v>48</v>
      </c>
      <c r="E102" s="20" t="s">
        <v>133</v>
      </c>
      <c r="F102" s="20" t="s">
        <v>63</v>
      </c>
      <c r="G102" s="19">
        <f>G103</f>
        <v>100</v>
      </c>
      <c r="H102" s="113">
        <f t="shared" si="14"/>
        <v>0</v>
      </c>
      <c r="I102" s="19">
        <f>I103</f>
        <v>100</v>
      </c>
    </row>
    <row r="103" spans="1:9" s="8" customFormat="1" ht="26.25" x14ac:dyDescent="0.25">
      <c r="A103" s="25" t="s">
        <v>79</v>
      </c>
      <c r="B103" s="20" t="s">
        <v>110</v>
      </c>
      <c r="C103" s="20" t="s">
        <v>62</v>
      </c>
      <c r="D103" s="20" t="s">
        <v>48</v>
      </c>
      <c r="E103" s="20" t="s">
        <v>133</v>
      </c>
      <c r="F103" s="20" t="s">
        <v>64</v>
      </c>
      <c r="G103" s="19">
        <v>100</v>
      </c>
      <c r="H103" s="113">
        <f t="shared" si="14"/>
        <v>0</v>
      </c>
      <c r="I103" s="19">
        <v>100</v>
      </c>
    </row>
    <row r="104" spans="1:9" s="8" customFormat="1" ht="26.25" x14ac:dyDescent="0.25">
      <c r="A104" s="105" t="s">
        <v>154</v>
      </c>
      <c r="B104" s="20" t="s">
        <v>110</v>
      </c>
      <c r="C104" s="20" t="s">
        <v>62</v>
      </c>
      <c r="D104" s="20" t="s">
        <v>48</v>
      </c>
      <c r="E104" s="20" t="s">
        <v>155</v>
      </c>
      <c r="F104" s="20" t="s">
        <v>51</v>
      </c>
      <c r="G104" s="19">
        <f>G105</f>
        <v>1.1000000000000001</v>
      </c>
      <c r="H104" s="113">
        <f t="shared" si="14"/>
        <v>0</v>
      </c>
      <c r="I104" s="19">
        <f>I105</f>
        <v>1.1000000000000001</v>
      </c>
    </row>
    <row r="105" spans="1:9" s="8" customFormat="1" ht="25.5" x14ac:dyDescent="0.25">
      <c r="A105" s="53" t="s">
        <v>186</v>
      </c>
      <c r="B105" s="20" t="s">
        <v>110</v>
      </c>
      <c r="C105" s="20" t="s">
        <v>62</v>
      </c>
      <c r="D105" s="20" t="s">
        <v>48</v>
      </c>
      <c r="E105" s="20" t="s">
        <v>155</v>
      </c>
      <c r="F105" s="20" t="s">
        <v>63</v>
      </c>
      <c r="G105" s="19">
        <f>G106</f>
        <v>1.1000000000000001</v>
      </c>
      <c r="H105" s="113">
        <f t="shared" si="14"/>
        <v>0</v>
      </c>
      <c r="I105" s="19">
        <f>I106</f>
        <v>1.1000000000000001</v>
      </c>
    </row>
    <row r="106" spans="1:9" s="8" customFormat="1" ht="26.25" x14ac:dyDescent="0.25">
      <c r="A106" s="25" t="s">
        <v>79</v>
      </c>
      <c r="B106" s="20" t="s">
        <v>110</v>
      </c>
      <c r="C106" s="20" t="s">
        <v>62</v>
      </c>
      <c r="D106" s="20" t="s">
        <v>48</v>
      </c>
      <c r="E106" s="20" t="s">
        <v>155</v>
      </c>
      <c r="F106" s="20" t="s">
        <v>64</v>
      </c>
      <c r="G106" s="19">
        <v>1.1000000000000001</v>
      </c>
      <c r="H106" s="113">
        <f t="shared" si="14"/>
        <v>0</v>
      </c>
      <c r="I106" s="19">
        <v>1.1000000000000001</v>
      </c>
    </row>
    <row r="107" spans="1:9" s="8" customFormat="1" ht="26.25" x14ac:dyDescent="0.25">
      <c r="A107" s="25" t="s">
        <v>136</v>
      </c>
      <c r="B107" s="20" t="s">
        <v>110</v>
      </c>
      <c r="C107" s="20" t="s">
        <v>65</v>
      </c>
      <c r="D107" s="20" t="s">
        <v>49</v>
      </c>
      <c r="E107" s="20" t="s">
        <v>94</v>
      </c>
      <c r="F107" s="20" t="s">
        <v>51</v>
      </c>
      <c r="G107" s="19">
        <f t="shared" ref="G107:I109" si="17">G108</f>
        <v>31.7</v>
      </c>
      <c r="H107" s="113">
        <f t="shared" si="14"/>
        <v>0</v>
      </c>
      <c r="I107" s="19">
        <f t="shared" si="17"/>
        <v>31.7</v>
      </c>
    </row>
    <row r="108" spans="1:9" s="8" customFormat="1" ht="26.25" x14ac:dyDescent="0.25">
      <c r="A108" s="25" t="s">
        <v>212</v>
      </c>
      <c r="B108" s="20" t="s">
        <v>110</v>
      </c>
      <c r="C108" s="20" t="s">
        <v>65</v>
      </c>
      <c r="D108" s="20" t="s">
        <v>48</v>
      </c>
      <c r="E108" s="20" t="s">
        <v>94</v>
      </c>
      <c r="F108" s="20" t="s">
        <v>51</v>
      </c>
      <c r="G108" s="19">
        <f t="shared" si="17"/>
        <v>31.7</v>
      </c>
      <c r="H108" s="113">
        <f t="shared" si="14"/>
        <v>0</v>
      </c>
      <c r="I108" s="19">
        <f t="shared" si="17"/>
        <v>31.7</v>
      </c>
    </row>
    <row r="109" spans="1:9" s="8" customFormat="1" ht="51.75" x14ac:dyDescent="0.25">
      <c r="A109" s="25" t="s">
        <v>211</v>
      </c>
      <c r="B109" s="20" t="s">
        <v>110</v>
      </c>
      <c r="C109" s="20" t="s">
        <v>65</v>
      </c>
      <c r="D109" s="20" t="s">
        <v>48</v>
      </c>
      <c r="E109" s="20" t="s">
        <v>210</v>
      </c>
      <c r="F109" s="20" t="s">
        <v>51</v>
      </c>
      <c r="G109" s="19">
        <f t="shared" si="17"/>
        <v>31.7</v>
      </c>
      <c r="H109" s="113">
        <f t="shared" si="14"/>
        <v>0</v>
      </c>
      <c r="I109" s="19">
        <f t="shared" si="17"/>
        <v>31.7</v>
      </c>
    </row>
    <row r="110" spans="1:9" s="8" customFormat="1" x14ac:dyDescent="0.25">
      <c r="A110" s="25" t="s">
        <v>44</v>
      </c>
      <c r="B110" s="20" t="s">
        <v>110</v>
      </c>
      <c r="C110" s="20" t="s">
        <v>65</v>
      </c>
      <c r="D110" s="20" t="s">
        <v>48</v>
      </c>
      <c r="E110" s="20" t="s">
        <v>210</v>
      </c>
      <c r="F110" s="20" t="s">
        <v>181</v>
      </c>
      <c r="G110" s="19">
        <f>G111</f>
        <v>31.7</v>
      </c>
      <c r="H110" s="113">
        <f t="shared" si="14"/>
        <v>0</v>
      </c>
      <c r="I110" s="19">
        <f>I111</f>
        <v>31.7</v>
      </c>
    </row>
    <row r="111" spans="1:9" s="8" customFormat="1" x14ac:dyDescent="0.25">
      <c r="A111" s="47" t="s">
        <v>75</v>
      </c>
      <c r="B111" s="20" t="s">
        <v>110</v>
      </c>
      <c r="C111" s="20" t="s">
        <v>65</v>
      </c>
      <c r="D111" s="20" t="s">
        <v>48</v>
      </c>
      <c r="E111" s="20" t="s">
        <v>210</v>
      </c>
      <c r="F111" s="20" t="s">
        <v>182</v>
      </c>
      <c r="G111" s="19">
        <v>31.7</v>
      </c>
      <c r="H111" s="113">
        <f t="shared" si="14"/>
        <v>0</v>
      </c>
      <c r="I111" s="19">
        <v>31.7</v>
      </c>
    </row>
    <row r="112" spans="1:9" s="9" customFormat="1" ht="26.25" x14ac:dyDescent="0.25">
      <c r="A112" s="54" t="s">
        <v>111</v>
      </c>
      <c r="B112" s="20" t="s">
        <v>110</v>
      </c>
      <c r="C112" s="20" t="s">
        <v>71</v>
      </c>
      <c r="D112" s="20" t="s">
        <v>49</v>
      </c>
      <c r="E112" s="20" t="s">
        <v>94</v>
      </c>
      <c r="F112" s="20" t="s">
        <v>51</v>
      </c>
      <c r="G112" s="19">
        <f t="shared" ref="G112:I114" si="18">G113</f>
        <v>10</v>
      </c>
      <c r="H112" s="113">
        <f t="shared" si="14"/>
        <v>0</v>
      </c>
      <c r="I112" s="19">
        <f t="shared" si="18"/>
        <v>10</v>
      </c>
    </row>
    <row r="113" spans="1:9" s="9" customFormat="1" ht="26.25" x14ac:dyDescent="0.25">
      <c r="A113" s="25" t="s">
        <v>112</v>
      </c>
      <c r="B113" s="20" t="s">
        <v>110</v>
      </c>
      <c r="C113" s="20" t="s">
        <v>71</v>
      </c>
      <c r="D113" s="20" t="s">
        <v>48</v>
      </c>
      <c r="E113" s="20" t="s">
        <v>94</v>
      </c>
      <c r="F113" s="20" t="s">
        <v>51</v>
      </c>
      <c r="G113" s="19">
        <f t="shared" si="18"/>
        <v>10</v>
      </c>
      <c r="H113" s="113">
        <f t="shared" si="14"/>
        <v>0</v>
      </c>
      <c r="I113" s="19">
        <f t="shared" si="18"/>
        <v>10</v>
      </c>
    </row>
    <row r="114" spans="1:9" s="9" customFormat="1" x14ac:dyDescent="0.25">
      <c r="A114" s="25" t="s">
        <v>113</v>
      </c>
      <c r="B114" s="20" t="s">
        <v>110</v>
      </c>
      <c r="C114" s="20" t="s">
        <v>71</v>
      </c>
      <c r="D114" s="20" t="s">
        <v>48</v>
      </c>
      <c r="E114" s="20" t="s">
        <v>114</v>
      </c>
      <c r="F114" s="20" t="s">
        <v>51</v>
      </c>
      <c r="G114" s="19">
        <f t="shared" si="18"/>
        <v>10</v>
      </c>
      <c r="H114" s="113">
        <f t="shared" si="14"/>
        <v>0</v>
      </c>
      <c r="I114" s="19">
        <f t="shared" si="18"/>
        <v>10</v>
      </c>
    </row>
    <row r="115" spans="1:9" s="9" customFormat="1" x14ac:dyDescent="0.25">
      <c r="A115" s="25" t="s">
        <v>14</v>
      </c>
      <c r="B115" s="20" t="s">
        <v>110</v>
      </c>
      <c r="C115" s="20" t="s">
        <v>71</v>
      </c>
      <c r="D115" s="20" t="s">
        <v>48</v>
      </c>
      <c r="E115" s="20" t="s">
        <v>114</v>
      </c>
      <c r="F115" s="20" t="s">
        <v>68</v>
      </c>
      <c r="G115" s="19">
        <f>G116</f>
        <v>10</v>
      </c>
      <c r="H115" s="113">
        <f t="shared" si="14"/>
        <v>0</v>
      </c>
      <c r="I115" s="19">
        <f>I116</f>
        <v>10</v>
      </c>
    </row>
    <row r="116" spans="1:9" s="9" customFormat="1" x14ac:dyDescent="0.25">
      <c r="A116" s="25" t="s">
        <v>16</v>
      </c>
      <c r="B116" s="20" t="s">
        <v>110</v>
      </c>
      <c r="C116" s="20" t="s">
        <v>71</v>
      </c>
      <c r="D116" s="20" t="s">
        <v>48</v>
      </c>
      <c r="E116" s="20" t="s">
        <v>114</v>
      </c>
      <c r="F116" s="20" t="s">
        <v>69</v>
      </c>
      <c r="G116" s="19">
        <v>10</v>
      </c>
      <c r="H116" s="113">
        <f t="shared" si="14"/>
        <v>0</v>
      </c>
      <c r="I116" s="19">
        <v>10</v>
      </c>
    </row>
    <row r="117" spans="1:9" ht="39" x14ac:dyDescent="0.25">
      <c r="A117" s="27" t="s">
        <v>174</v>
      </c>
      <c r="B117" s="22" t="s">
        <v>175</v>
      </c>
      <c r="C117" s="22" t="s">
        <v>53</v>
      </c>
      <c r="D117" s="22" t="s">
        <v>49</v>
      </c>
      <c r="E117" s="22" t="s">
        <v>94</v>
      </c>
      <c r="F117" s="22" t="s">
        <v>51</v>
      </c>
      <c r="G117" s="18">
        <f>G118</f>
        <v>50</v>
      </c>
      <c r="H117" s="125">
        <f t="shared" si="14"/>
        <v>439</v>
      </c>
      <c r="I117" s="18">
        <f>I118</f>
        <v>489</v>
      </c>
    </row>
    <row r="118" spans="1:9" s="8" customFormat="1" ht="39" x14ac:dyDescent="0.25">
      <c r="A118" s="25" t="s">
        <v>176</v>
      </c>
      <c r="B118" s="20" t="s">
        <v>175</v>
      </c>
      <c r="C118" s="20" t="s">
        <v>53</v>
      </c>
      <c r="D118" s="20" t="s">
        <v>48</v>
      </c>
      <c r="E118" s="20" t="s">
        <v>94</v>
      </c>
      <c r="F118" s="20" t="s">
        <v>51</v>
      </c>
      <c r="G118" s="19">
        <f>G119</f>
        <v>50</v>
      </c>
      <c r="H118" s="126">
        <f t="shared" si="14"/>
        <v>439</v>
      </c>
      <c r="I118" s="19">
        <f>I119</f>
        <v>489</v>
      </c>
    </row>
    <row r="119" spans="1:9" x14ac:dyDescent="0.25">
      <c r="A119" s="25" t="s">
        <v>151</v>
      </c>
      <c r="B119" s="20" t="s">
        <v>175</v>
      </c>
      <c r="C119" s="20" t="s">
        <v>53</v>
      </c>
      <c r="D119" s="20" t="s">
        <v>48</v>
      </c>
      <c r="E119" s="20" t="s">
        <v>119</v>
      </c>
      <c r="F119" s="20" t="s">
        <v>51</v>
      </c>
      <c r="G119" s="19">
        <f>G120</f>
        <v>50</v>
      </c>
      <c r="H119" s="126">
        <f t="shared" si="14"/>
        <v>439</v>
      </c>
      <c r="I119" s="19">
        <f>I120</f>
        <v>489</v>
      </c>
    </row>
    <row r="120" spans="1:9" ht="26.25" x14ac:dyDescent="0.25">
      <c r="A120" s="25" t="s">
        <v>186</v>
      </c>
      <c r="B120" s="20" t="s">
        <v>175</v>
      </c>
      <c r="C120" s="20" t="s">
        <v>53</v>
      </c>
      <c r="D120" s="20" t="s">
        <v>48</v>
      </c>
      <c r="E120" s="20" t="s">
        <v>119</v>
      </c>
      <c r="F120" s="20" t="s">
        <v>63</v>
      </c>
      <c r="G120" s="19">
        <f>G121</f>
        <v>50</v>
      </c>
      <c r="H120" s="126">
        <f t="shared" si="14"/>
        <v>439</v>
      </c>
      <c r="I120" s="19">
        <f>I121</f>
        <v>489</v>
      </c>
    </row>
    <row r="121" spans="1:9" ht="26.25" x14ac:dyDescent="0.25">
      <c r="A121" s="25" t="s">
        <v>79</v>
      </c>
      <c r="B121" s="20" t="s">
        <v>175</v>
      </c>
      <c r="C121" s="20" t="s">
        <v>53</v>
      </c>
      <c r="D121" s="20" t="s">
        <v>48</v>
      </c>
      <c r="E121" s="20" t="s">
        <v>119</v>
      </c>
      <c r="F121" s="20" t="s">
        <v>64</v>
      </c>
      <c r="G121" s="19">
        <v>50</v>
      </c>
      <c r="H121" s="126">
        <f t="shared" si="14"/>
        <v>439</v>
      </c>
      <c r="I121" s="19">
        <f>50+439</f>
        <v>489</v>
      </c>
    </row>
    <row r="122" spans="1:9" ht="39" x14ac:dyDescent="0.25">
      <c r="A122" s="51" t="s">
        <v>95</v>
      </c>
      <c r="B122" s="22" t="s">
        <v>96</v>
      </c>
      <c r="C122" s="22" t="s">
        <v>53</v>
      </c>
      <c r="D122" s="22" t="s">
        <v>49</v>
      </c>
      <c r="E122" s="22" t="s">
        <v>94</v>
      </c>
      <c r="F122" s="22" t="s">
        <v>51</v>
      </c>
      <c r="G122" s="18">
        <f>G123</f>
        <v>26738.799999999999</v>
      </c>
      <c r="H122" s="112">
        <f t="shared" si="14"/>
        <v>78.5</v>
      </c>
      <c r="I122" s="18">
        <f>I123</f>
        <v>26817.3</v>
      </c>
    </row>
    <row r="123" spans="1:9" ht="39" x14ac:dyDescent="0.25">
      <c r="A123" s="52" t="s">
        <v>97</v>
      </c>
      <c r="B123" s="20" t="s">
        <v>96</v>
      </c>
      <c r="C123" s="20" t="s">
        <v>55</v>
      </c>
      <c r="D123" s="20" t="s">
        <v>49</v>
      </c>
      <c r="E123" s="20" t="s">
        <v>94</v>
      </c>
      <c r="F123" s="20" t="s">
        <v>51</v>
      </c>
      <c r="G123" s="19">
        <f>G124</f>
        <v>26738.799999999999</v>
      </c>
      <c r="H123" s="113">
        <f t="shared" si="14"/>
        <v>78.5</v>
      </c>
      <c r="I123" s="19">
        <f>I124</f>
        <v>26817.3</v>
      </c>
    </row>
    <row r="124" spans="1:9" ht="39" x14ac:dyDescent="0.25">
      <c r="A124" s="52" t="s">
        <v>98</v>
      </c>
      <c r="B124" s="20" t="s">
        <v>96</v>
      </c>
      <c r="C124" s="20" t="s">
        <v>55</v>
      </c>
      <c r="D124" s="20" t="s">
        <v>48</v>
      </c>
      <c r="E124" s="20" t="s">
        <v>94</v>
      </c>
      <c r="F124" s="20" t="s">
        <v>51</v>
      </c>
      <c r="G124" s="19">
        <f>G125+G132+G135+G142</f>
        <v>26738.799999999999</v>
      </c>
      <c r="H124" s="113">
        <f t="shared" si="14"/>
        <v>78.5</v>
      </c>
      <c r="I124" s="19">
        <f>I125+I132+I135+I142</f>
        <v>26817.3</v>
      </c>
    </row>
    <row r="125" spans="1:9" ht="26.25" x14ac:dyDescent="0.25">
      <c r="A125" s="25" t="s">
        <v>201</v>
      </c>
      <c r="B125" s="20" t="s">
        <v>96</v>
      </c>
      <c r="C125" s="20" t="s">
        <v>55</v>
      </c>
      <c r="D125" s="20" t="s">
        <v>48</v>
      </c>
      <c r="E125" s="20" t="s">
        <v>138</v>
      </c>
      <c r="F125" s="20" t="s">
        <v>51</v>
      </c>
      <c r="G125" s="19">
        <f>G126+G128+G130</f>
        <v>8473.2999999999993</v>
      </c>
      <c r="H125" s="113">
        <f t="shared" si="14"/>
        <v>78.5</v>
      </c>
      <c r="I125" s="19">
        <f>I126+I128+I130</f>
        <v>8551.7999999999993</v>
      </c>
    </row>
    <row r="126" spans="1:9" ht="51" x14ac:dyDescent="0.25">
      <c r="A126" s="53" t="s">
        <v>185</v>
      </c>
      <c r="B126" s="20" t="s">
        <v>96</v>
      </c>
      <c r="C126" s="20" t="s">
        <v>55</v>
      </c>
      <c r="D126" s="20" t="s">
        <v>48</v>
      </c>
      <c r="E126" s="20" t="s">
        <v>138</v>
      </c>
      <c r="F126" s="20" t="s">
        <v>87</v>
      </c>
      <c r="G126" s="19">
        <f>G127</f>
        <v>6299</v>
      </c>
      <c r="H126" s="113">
        <f t="shared" si="14"/>
        <v>0</v>
      </c>
      <c r="I126" s="19">
        <f>I127</f>
        <v>6299</v>
      </c>
    </row>
    <row r="127" spans="1:9" x14ac:dyDescent="0.25">
      <c r="A127" s="25" t="s">
        <v>20</v>
      </c>
      <c r="B127" s="20" t="s">
        <v>96</v>
      </c>
      <c r="C127" s="20" t="s">
        <v>55</v>
      </c>
      <c r="D127" s="20" t="s">
        <v>48</v>
      </c>
      <c r="E127" s="20" t="s">
        <v>138</v>
      </c>
      <c r="F127" s="20" t="s">
        <v>88</v>
      </c>
      <c r="G127" s="19">
        <v>6299</v>
      </c>
      <c r="H127" s="113">
        <f t="shared" si="14"/>
        <v>0</v>
      </c>
      <c r="I127" s="19">
        <v>6299</v>
      </c>
    </row>
    <row r="128" spans="1:9" ht="25.5" x14ac:dyDescent="0.25">
      <c r="A128" s="53" t="s">
        <v>186</v>
      </c>
      <c r="B128" s="20" t="s">
        <v>96</v>
      </c>
      <c r="C128" s="20" t="s">
        <v>55</v>
      </c>
      <c r="D128" s="20" t="s">
        <v>48</v>
      </c>
      <c r="E128" s="20" t="s">
        <v>138</v>
      </c>
      <c r="F128" s="20" t="s">
        <v>63</v>
      </c>
      <c r="G128" s="19">
        <f>G129</f>
        <v>2049.3000000000002</v>
      </c>
      <c r="H128" s="113">
        <f t="shared" si="14"/>
        <v>78.5</v>
      </c>
      <c r="I128" s="19">
        <f>I129</f>
        <v>2127.8000000000002</v>
      </c>
    </row>
    <row r="129" spans="1:9" ht="26.25" x14ac:dyDescent="0.25">
      <c r="A129" s="25" t="s">
        <v>79</v>
      </c>
      <c r="B129" s="20" t="s">
        <v>96</v>
      </c>
      <c r="C129" s="20" t="s">
        <v>55</v>
      </c>
      <c r="D129" s="20" t="s">
        <v>48</v>
      </c>
      <c r="E129" s="20" t="s">
        <v>138</v>
      </c>
      <c r="F129" s="20" t="s">
        <v>64</v>
      </c>
      <c r="G129" s="19">
        <v>2049.3000000000002</v>
      </c>
      <c r="H129" s="113">
        <f t="shared" si="14"/>
        <v>78.5</v>
      </c>
      <c r="I129" s="19">
        <f>2049.3+78.5</f>
        <v>2127.8000000000002</v>
      </c>
    </row>
    <row r="130" spans="1:9" x14ac:dyDescent="0.25">
      <c r="A130" s="25" t="s">
        <v>14</v>
      </c>
      <c r="B130" s="20" t="s">
        <v>96</v>
      </c>
      <c r="C130" s="20" t="s">
        <v>55</v>
      </c>
      <c r="D130" s="20" t="s">
        <v>48</v>
      </c>
      <c r="E130" s="20" t="s">
        <v>138</v>
      </c>
      <c r="F130" s="20" t="s">
        <v>68</v>
      </c>
      <c r="G130" s="19">
        <f>G131</f>
        <v>125</v>
      </c>
      <c r="H130" s="113">
        <f t="shared" si="14"/>
        <v>0</v>
      </c>
      <c r="I130" s="19">
        <f>I131</f>
        <v>125</v>
      </c>
    </row>
    <row r="131" spans="1:9" ht="26.25" x14ac:dyDescent="0.25">
      <c r="A131" s="25" t="s">
        <v>13</v>
      </c>
      <c r="B131" s="20" t="s">
        <v>96</v>
      </c>
      <c r="C131" s="20" t="s">
        <v>55</v>
      </c>
      <c r="D131" s="20" t="s">
        <v>48</v>
      </c>
      <c r="E131" s="20" t="s">
        <v>138</v>
      </c>
      <c r="F131" s="20" t="s">
        <v>105</v>
      </c>
      <c r="G131" s="19">
        <v>125</v>
      </c>
      <c r="H131" s="113">
        <f t="shared" si="14"/>
        <v>0</v>
      </c>
      <c r="I131" s="19">
        <v>125</v>
      </c>
    </row>
    <row r="132" spans="1:9" x14ac:dyDescent="0.25">
      <c r="A132" s="53" t="s">
        <v>99</v>
      </c>
      <c r="B132" s="20" t="s">
        <v>96</v>
      </c>
      <c r="C132" s="20" t="s">
        <v>55</v>
      </c>
      <c r="D132" s="20" t="s">
        <v>48</v>
      </c>
      <c r="E132" s="20" t="s">
        <v>100</v>
      </c>
      <c r="F132" s="20" t="s">
        <v>51</v>
      </c>
      <c r="G132" s="19">
        <f>G133</f>
        <v>1579</v>
      </c>
      <c r="H132" s="113">
        <f t="shared" si="14"/>
        <v>0</v>
      </c>
      <c r="I132" s="19">
        <f>I133</f>
        <v>1579</v>
      </c>
    </row>
    <row r="133" spans="1:9" ht="51" x14ac:dyDescent="0.25">
      <c r="A133" s="53" t="s">
        <v>185</v>
      </c>
      <c r="B133" s="20" t="s">
        <v>96</v>
      </c>
      <c r="C133" s="20" t="s">
        <v>55</v>
      </c>
      <c r="D133" s="20" t="s">
        <v>48</v>
      </c>
      <c r="E133" s="20" t="s">
        <v>100</v>
      </c>
      <c r="F133" s="20" t="s">
        <v>87</v>
      </c>
      <c r="G133" s="19">
        <f>G134</f>
        <v>1579</v>
      </c>
      <c r="H133" s="113">
        <f t="shared" si="14"/>
        <v>0</v>
      </c>
      <c r="I133" s="19">
        <f>I134</f>
        <v>1579</v>
      </c>
    </row>
    <row r="134" spans="1:9" ht="25.5" x14ac:dyDescent="0.25">
      <c r="A134" s="53" t="s">
        <v>101</v>
      </c>
      <c r="B134" s="20" t="s">
        <v>96</v>
      </c>
      <c r="C134" s="20" t="s">
        <v>55</v>
      </c>
      <c r="D134" s="20" t="s">
        <v>48</v>
      </c>
      <c r="E134" s="20" t="s">
        <v>100</v>
      </c>
      <c r="F134" s="20" t="s">
        <v>102</v>
      </c>
      <c r="G134" s="19">
        <v>1579</v>
      </c>
      <c r="H134" s="113">
        <f t="shared" si="14"/>
        <v>0</v>
      </c>
      <c r="I134" s="19">
        <v>1579</v>
      </c>
    </row>
    <row r="135" spans="1:9" ht="26.25" x14ac:dyDescent="0.25">
      <c r="A135" s="54" t="s">
        <v>103</v>
      </c>
      <c r="B135" s="20" t="s">
        <v>96</v>
      </c>
      <c r="C135" s="20" t="s">
        <v>55</v>
      </c>
      <c r="D135" s="20" t="s">
        <v>48</v>
      </c>
      <c r="E135" s="20" t="s">
        <v>104</v>
      </c>
      <c r="F135" s="20" t="s">
        <v>51</v>
      </c>
      <c r="G135" s="19">
        <f>G136+G138+G140</f>
        <v>16306.5</v>
      </c>
      <c r="H135" s="113">
        <f t="shared" si="14"/>
        <v>0</v>
      </c>
      <c r="I135" s="19">
        <f>I136+I138+I140</f>
        <v>16306.5</v>
      </c>
    </row>
    <row r="136" spans="1:9" ht="51" x14ac:dyDescent="0.25">
      <c r="A136" s="53" t="s">
        <v>185</v>
      </c>
      <c r="B136" s="20" t="s">
        <v>96</v>
      </c>
      <c r="C136" s="20" t="s">
        <v>55</v>
      </c>
      <c r="D136" s="20" t="s">
        <v>48</v>
      </c>
      <c r="E136" s="20" t="s">
        <v>104</v>
      </c>
      <c r="F136" s="20" t="s">
        <v>87</v>
      </c>
      <c r="G136" s="19">
        <f>G137</f>
        <v>16077</v>
      </c>
      <c r="H136" s="113">
        <f t="shared" si="14"/>
        <v>0</v>
      </c>
      <c r="I136" s="19">
        <f>I137</f>
        <v>16077</v>
      </c>
    </row>
    <row r="137" spans="1:9" ht="25.5" x14ac:dyDescent="0.25">
      <c r="A137" s="53" t="s">
        <v>101</v>
      </c>
      <c r="B137" s="20" t="s">
        <v>96</v>
      </c>
      <c r="C137" s="20" t="s">
        <v>55</v>
      </c>
      <c r="D137" s="20" t="s">
        <v>48</v>
      </c>
      <c r="E137" s="20" t="s">
        <v>104</v>
      </c>
      <c r="F137" s="20" t="s">
        <v>102</v>
      </c>
      <c r="G137" s="19">
        <v>16077</v>
      </c>
      <c r="H137" s="113">
        <f t="shared" si="14"/>
        <v>0</v>
      </c>
      <c r="I137" s="19">
        <v>16077</v>
      </c>
    </row>
    <row r="138" spans="1:9" ht="25.5" x14ac:dyDescent="0.25">
      <c r="A138" s="53" t="s">
        <v>186</v>
      </c>
      <c r="B138" s="20" t="s">
        <v>96</v>
      </c>
      <c r="C138" s="20" t="s">
        <v>55</v>
      </c>
      <c r="D138" s="20" t="s">
        <v>48</v>
      </c>
      <c r="E138" s="20" t="s">
        <v>104</v>
      </c>
      <c r="F138" s="20" t="s">
        <v>63</v>
      </c>
      <c r="G138" s="19">
        <f>G139</f>
        <v>225</v>
      </c>
      <c r="H138" s="113">
        <f t="shared" si="14"/>
        <v>0</v>
      </c>
      <c r="I138" s="19">
        <f>I139</f>
        <v>225</v>
      </c>
    </row>
    <row r="139" spans="1:9" ht="26.25" x14ac:dyDescent="0.25">
      <c r="A139" s="25" t="s">
        <v>79</v>
      </c>
      <c r="B139" s="20" t="s">
        <v>96</v>
      </c>
      <c r="C139" s="20" t="s">
        <v>55</v>
      </c>
      <c r="D139" s="20" t="s">
        <v>48</v>
      </c>
      <c r="E139" s="20" t="s">
        <v>104</v>
      </c>
      <c r="F139" s="20" t="s">
        <v>64</v>
      </c>
      <c r="G139" s="19">
        <v>225</v>
      </c>
      <c r="H139" s="113">
        <f t="shared" si="14"/>
        <v>0</v>
      </c>
      <c r="I139" s="19">
        <v>225</v>
      </c>
    </row>
    <row r="140" spans="1:9" x14ac:dyDescent="0.25">
      <c r="A140" s="25" t="s">
        <v>14</v>
      </c>
      <c r="B140" s="20" t="s">
        <v>96</v>
      </c>
      <c r="C140" s="20" t="s">
        <v>55</v>
      </c>
      <c r="D140" s="20" t="s">
        <v>48</v>
      </c>
      <c r="E140" s="20" t="s">
        <v>104</v>
      </c>
      <c r="F140" s="20" t="s">
        <v>68</v>
      </c>
      <c r="G140" s="19">
        <f>G141</f>
        <v>4.5</v>
      </c>
      <c r="H140" s="113">
        <f t="shared" si="14"/>
        <v>0</v>
      </c>
      <c r="I140" s="19">
        <f>I141</f>
        <v>4.5</v>
      </c>
    </row>
    <row r="141" spans="1:9" x14ac:dyDescent="0.25">
      <c r="A141" s="25" t="s">
        <v>74</v>
      </c>
      <c r="B141" s="20" t="s">
        <v>96</v>
      </c>
      <c r="C141" s="20" t="s">
        <v>55</v>
      </c>
      <c r="D141" s="20" t="s">
        <v>48</v>
      </c>
      <c r="E141" s="20" t="s">
        <v>104</v>
      </c>
      <c r="F141" s="20" t="s">
        <v>105</v>
      </c>
      <c r="G141" s="19">
        <v>4.5</v>
      </c>
      <c r="H141" s="113">
        <f t="shared" si="14"/>
        <v>0</v>
      </c>
      <c r="I141" s="19">
        <v>4.5</v>
      </c>
    </row>
    <row r="142" spans="1:9" x14ac:dyDescent="0.25">
      <c r="A142" s="25" t="s">
        <v>19</v>
      </c>
      <c r="B142" s="20" t="s">
        <v>96</v>
      </c>
      <c r="C142" s="20" t="s">
        <v>55</v>
      </c>
      <c r="D142" s="20" t="s">
        <v>48</v>
      </c>
      <c r="E142" s="20" t="s">
        <v>135</v>
      </c>
      <c r="F142" s="20" t="s">
        <v>51</v>
      </c>
      <c r="G142" s="19">
        <f>G143+G145</f>
        <v>380</v>
      </c>
      <c r="H142" s="113">
        <f t="shared" si="14"/>
        <v>0</v>
      </c>
      <c r="I142" s="19">
        <f>I143+I145</f>
        <v>380</v>
      </c>
    </row>
    <row r="143" spans="1:9" ht="51" x14ac:dyDescent="0.25">
      <c r="A143" s="53" t="s">
        <v>185</v>
      </c>
      <c r="B143" s="20" t="s">
        <v>96</v>
      </c>
      <c r="C143" s="20" t="s">
        <v>55</v>
      </c>
      <c r="D143" s="20" t="s">
        <v>48</v>
      </c>
      <c r="E143" s="20" t="s">
        <v>135</v>
      </c>
      <c r="F143" s="20" t="s">
        <v>87</v>
      </c>
      <c r="G143" s="19">
        <f>G144</f>
        <v>200</v>
      </c>
      <c r="H143" s="113">
        <f t="shared" si="14"/>
        <v>0</v>
      </c>
      <c r="I143" s="19">
        <f>I144</f>
        <v>200</v>
      </c>
    </row>
    <row r="144" spans="1:9" ht="25.5" x14ac:dyDescent="0.25">
      <c r="A144" s="53" t="s">
        <v>101</v>
      </c>
      <c r="B144" s="20" t="s">
        <v>96</v>
      </c>
      <c r="C144" s="20" t="s">
        <v>55</v>
      </c>
      <c r="D144" s="20" t="s">
        <v>48</v>
      </c>
      <c r="E144" s="20" t="s">
        <v>135</v>
      </c>
      <c r="F144" s="20" t="s">
        <v>102</v>
      </c>
      <c r="G144" s="19">
        <v>200</v>
      </c>
      <c r="H144" s="113">
        <f t="shared" ref="H144:H155" si="19">I144-G144</f>
        <v>0</v>
      </c>
      <c r="I144" s="19">
        <v>200</v>
      </c>
    </row>
    <row r="145" spans="1:9" x14ac:dyDescent="0.25">
      <c r="A145" s="25" t="s">
        <v>42</v>
      </c>
      <c r="B145" s="20" t="s">
        <v>96</v>
      </c>
      <c r="C145" s="20" t="s">
        <v>55</v>
      </c>
      <c r="D145" s="20" t="s">
        <v>48</v>
      </c>
      <c r="E145" s="20" t="s">
        <v>135</v>
      </c>
      <c r="F145" s="20" t="s">
        <v>188</v>
      </c>
      <c r="G145" s="19">
        <f>G146</f>
        <v>180</v>
      </c>
      <c r="H145" s="113">
        <f t="shared" si="19"/>
        <v>0</v>
      </c>
      <c r="I145" s="19">
        <f>I146</f>
        <v>180</v>
      </c>
    </row>
    <row r="146" spans="1:9" ht="26.25" x14ac:dyDescent="0.25">
      <c r="A146" s="25" t="s">
        <v>43</v>
      </c>
      <c r="B146" s="20" t="s">
        <v>96</v>
      </c>
      <c r="C146" s="20" t="s">
        <v>55</v>
      </c>
      <c r="D146" s="20" t="s">
        <v>48</v>
      </c>
      <c r="E146" s="20" t="s">
        <v>135</v>
      </c>
      <c r="F146" s="20" t="s">
        <v>180</v>
      </c>
      <c r="G146" s="19">
        <v>180</v>
      </c>
      <c r="H146" s="113">
        <f t="shared" si="19"/>
        <v>0</v>
      </c>
      <c r="I146" s="19">
        <v>180</v>
      </c>
    </row>
    <row r="147" spans="1:9" x14ac:dyDescent="0.25">
      <c r="A147" s="27" t="s">
        <v>23</v>
      </c>
      <c r="B147" s="22" t="s">
        <v>67</v>
      </c>
      <c r="C147" s="22" t="s">
        <v>53</v>
      </c>
      <c r="D147" s="22" t="s">
        <v>49</v>
      </c>
      <c r="E147" s="22" t="s">
        <v>94</v>
      </c>
      <c r="F147" s="22" t="s">
        <v>51</v>
      </c>
      <c r="G147" s="18">
        <f>G148</f>
        <v>988</v>
      </c>
      <c r="H147" s="112">
        <f t="shared" si="19"/>
        <v>0</v>
      </c>
      <c r="I147" s="18">
        <f>I148</f>
        <v>988</v>
      </c>
    </row>
    <row r="148" spans="1:9" ht="25.5" customHeight="1" x14ac:dyDescent="0.25">
      <c r="A148" s="25" t="s">
        <v>141</v>
      </c>
      <c r="B148" s="20" t="s">
        <v>67</v>
      </c>
      <c r="C148" s="20" t="s">
        <v>53</v>
      </c>
      <c r="D148" s="20" t="s">
        <v>48</v>
      </c>
      <c r="E148" s="20" t="s">
        <v>94</v>
      </c>
      <c r="F148" s="20" t="s">
        <v>51</v>
      </c>
      <c r="G148" s="19">
        <f>G149+G152</f>
        <v>988</v>
      </c>
      <c r="H148" s="113">
        <f t="shared" si="19"/>
        <v>0</v>
      </c>
      <c r="I148" s="19">
        <f>I149+I152</f>
        <v>988</v>
      </c>
    </row>
    <row r="149" spans="1:9" ht="14.25" customHeight="1" x14ac:dyDescent="0.25">
      <c r="A149" s="25" t="s">
        <v>204</v>
      </c>
      <c r="B149" s="20" t="s">
        <v>67</v>
      </c>
      <c r="C149" s="20" t="s">
        <v>53</v>
      </c>
      <c r="D149" s="20" t="s">
        <v>48</v>
      </c>
      <c r="E149" s="20" t="s">
        <v>108</v>
      </c>
      <c r="F149" s="20" t="s">
        <v>51</v>
      </c>
      <c r="G149" s="19">
        <f>G150</f>
        <v>200</v>
      </c>
      <c r="H149" s="113">
        <f t="shared" si="19"/>
        <v>0</v>
      </c>
      <c r="I149" s="19">
        <f>I150</f>
        <v>200</v>
      </c>
    </row>
    <row r="150" spans="1:9" ht="25.5" x14ac:dyDescent="0.25">
      <c r="A150" s="53" t="s">
        <v>186</v>
      </c>
      <c r="B150" s="20" t="s">
        <v>67</v>
      </c>
      <c r="C150" s="20" t="s">
        <v>53</v>
      </c>
      <c r="D150" s="20" t="s">
        <v>48</v>
      </c>
      <c r="E150" s="20" t="s">
        <v>108</v>
      </c>
      <c r="F150" s="20" t="s">
        <v>63</v>
      </c>
      <c r="G150" s="19">
        <f>G151</f>
        <v>200</v>
      </c>
      <c r="H150" s="113">
        <f t="shared" si="19"/>
        <v>0</v>
      </c>
      <c r="I150" s="19">
        <f>I151</f>
        <v>200</v>
      </c>
    </row>
    <row r="151" spans="1:9" ht="26.25" x14ac:dyDescent="0.25">
      <c r="A151" s="25" t="s">
        <v>79</v>
      </c>
      <c r="B151" s="20" t="s">
        <v>67</v>
      </c>
      <c r="C151" s="20" t="s">
        <v>53</v>
      </c>
      <c r="D151" s="20" t="s">
        <v>48</v>
      </c>
      <c r="E151" s="20" t="s">
        <v>108</v>
      </c>
      <c r="F151" s="20" t="s">
        <v>64</v>
      </c>
      <c r="G151" s="19">
        <v>200</v>
      </c>
      <c r="H151" s="113">
        <f t="shared" si="19"/>
        <v>0</v>
      </c>
      <c r="I151" s="19">
        <v>200</v>
      </c>
    </row>
    <row r="152" spans="1:9" ht="25.5" x14ac:dyDescent="0.25">
      <c r="A152" s="41" t="s">
        <v>142</v>
      </c>
      <c r="B152" s="20" t="s">
        <v>67</v>
      </c>
      <c r="C152" s="20" t="s">
        <v>53</v>
      </c>
      <c r="D152" s="20" t="s">
        <v>48</v>
      </c>
      <c r="E152" s="20" t="s">
        <v>143</v>
      </c>
      <c r="F152" s="20" t="s">
        <v>51</v>
      </c>
      <c r="G152" s="19">
        <f>G153</f>
        <v>788</v>
      </c>
      <c r="H152" s="113">
        <f t="shared" si="19"/>
        <v>0</v>
      </c>
      <c r="I152" s="19">
        <f>I153</f>
        <v>788</v>
      </c>
    </row>
    <row r="153" spans="1:9" ht="51" x14ac:dyDescent="0.25">
      <c r="A153" s="53" t="s">
        <v>185</v>
      </c>
      <c r="B153" s="20" t="s">
        <v>67</v>
      </c>
      <c r="C153" s="20" t="s">
        <v>53</v>
      </c>
      <c r="D153" s="20" t="s">
        <v>48</v>
      </c>
      <c r="E153" s="20" t="s">
        <v>143</v>
      </c>
      <c r="F153" s="20" t="s">
        <v>87</v>
      </c>
      <c r="G153" s="19">
        <f>G154</f>
        <v>788</v>
      </c>
      <c r="H153" s="113">
        <f t="shared" si="19"/>
        <v>0</v>
      </c>
      <c r="I153" s="19">
        <f>I154</f>
        <v>788</v>
      </c>
    </row>
    <row r="154" spans="1:9" ht="25.5" x14ac:dyDescent="0.25">
      <c r="A154" s="53" t="s">
        <v>101</v>
      </c>
      <c r="B154" s="20" t="s">
        <v>67</v>
      </c>
      <c r="C154" s="20" t="s">
        <v>53</v>
      </c>
      <c r="D154" s="20" t="s">
        <v>48</v>
      </c>
      <c r="E154" s="20" t="s">
        <v>143</v>
      </c>
      <c r="F154" s="20" t="s">
        <v>102</v>
      </c>
      <c r="G154" s="19">
        <v>788</v>
      </c>
      <c r="H154" s="113">
        <f t="shared" si="19"/>
        <v>0</v>
      </c>
      <c r="I154" s="19">
        <v>788</v>
      </c>
    </row>
    <row r="155" spans="1:9" x14ac:dyDescent="0.25">
      <c r="A155" s="34" t="s">
        <v>45</v>
      </c>
      <c r="B155" s="65"/>
      <c r="C155" s="65"/>
      <c r="D155" s="65"/>
      <c r="E155" s="65"/>
      <c r="F155" s="65"/>
      <c r="G155" s="18">
        <f>G9+G15+G24+G30+G54+G74+G80+G86+G98+G117+G122+G147</f>
        <v>43341.599999999999</v>
      </c>
      <c r="H155" s="18">
        <f t="shared" si="19"/>
        <v>1750.4000000000015</v>
      </c>
      <c r="I155" s="18">
        <f>I9+I15+I24+I30+I54+I74+I80+I86+I98+I117+I122+I147</f>
        <v>45092</v>
      </c>
    </row>
  </sheetData>
  <mergeCells count="11">
    <mergeCell ref="E1:I1"/>
    <mergeCell ref="G6:G7"/>
    <mergeCell ref="H6:H7"/>
    <mergeCell ref="F6:F7"/>
    <mergeCell ref="I6:I7"/>
    <mergeCell ref="A5:I5"/>
    <mergeCell ref="A3:I3"/>
    <mergeCell ref="E2:I2"/>
    <mergeCell ref="B2:D2"/>
    <mergeCell ref="A6:A7"/>
    <mergeCell ref="B6:E6"/>
  </mergeCells>
  <pageMargins left="0.7" right="0.7" top="0.75" bottom="0.75" header="0.3" footer="0.3"/>
  <pageSetup paperSize="9"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7" workbookViewId="0">
      <selection activeCell="L20" sqref="L20"/>
    </sheetView>
  </sheetViews>
  <sheetFormatPr defaultRowHeight="15" x14ac:dyDescent="0.25"/>
  <cols>
    <col min="1" max="1" width="54" customWidth="1"/>
    <col min="2" max="5" width="7.28515625" customWidth="1"/>
    <col min="6" max="9" width="11.85546875" customWidth="1"/>
  </cols>
  <sheetData>
    <row r="1" spans="1:6" x14ac:dyDescent="0.25">
      <c r="C1" s="127" t="s">
        <v>220</v>
      </c>
      <c r="D1" s="127"/>
      <c r="E1" s="127"/>
      <c r="F1" s="131"/>
    </row>
    <row r="2" spans="1:6" ht="15.75" customHeight="1" x14ac:dyDescent="0.25">
      <c r="A2" s="130"/>
      <c r="B2" s="5" t="s">
        <v>46</v>
      </c>
      <c r="C2" s="127" t="s">
        <v>215</v>
      </c>
      <c r="D2" s="127"/>
      <c r="E2" s="127"/>
      <c r="F2" s="131"/>
    </row>
    <row r="3" spans="1:6" ht="15" customHeight="1" x14ac:dyDescent="0.25">
      <c r="A3" s="130"/>
      <c r="B3" s="7"/>
      <c r="C3" s="131"/>
      <c r="D3" s="131"/>
      <c r="E3" s="131"/>
      <c r="F3" s="131"/>
    </row>
    <row r="4" spans="1:6" ht="15" customHeight="1" x14ac:dyDescent="0.25">
      <c r="A4" s="130"/>
      <c r="B4" s="7" t="s">
        <v>47</v>
      </c>
      <c r="C4" s="131"/>
      <c r="D4" s="131"/>
      <c r="E4" s="131"/>
      <c r="F4" s="131"/>
    </row>
    <row r="5" spans="1:6" ht="21.75" customHeight="1" x14ac:dyDescent="0.25">
      <c r="A5" s="130"/>
      <c r="B5" s="7" t="s">
        <v>1</v>
      </c>
      <c r="C5" s="131"/>
      <c r="D5" s="131"/>
      <c r="E5" s="131"/>
      <c r="F5" s="131"/>
    </row>
    <row r="6" spans="1:6" ht="27" customHeight="1" x14ac:dyDescent="0.25">
      <c r="A6" s="3"/>
      <c r="B6" s="6"/>
      <c r="C6" s="131"/>
      <c r="D6" s="131"/>
      <c r="E6" s="131"/>
      <c r="F6" s="131"/>
    </row>
    <row r="7" spans="1:6" ht="51.75" customHeight="1" x14ac:dyDescent="0.25">
      <c r="A7" s="134" t="s">
        <v>91</v>
      </c>
      <c r="B7" s="131"/>
      <c r="C7" s="131"/>
      <c r="D7" s="131"/>
      <c r="E7" s="131"/>
      <c r="F7" s="131"/>
    </row>
    <row r="8" spans="1:6" ht="15.75" x14ac:dyDescent="0.25">
      <c r="A8" s="4"/>
      <c r="B8" s="6"/>
      <c r="C8" s="6"/>
      <c r="D8" s="6"/>
      <c r="E8" s="6"/>
    </row>
    <row r="9" spans="1:6" x14ac:dyDescent="0.25">
      <c r="A9" s="141" t="s">
        <v>0</v>
      </c>
      <c r="B9" s="142"/>
      <c r="C9" s="142"/>
      <c r="D9" s="142"/>
      <c r="E9" s="142"/>
      <c r="F9" s="142"/>
    </row>
    <row r="10" spans="1:6" x14ac:dyDescent="0.25">
      <c r="A10" s="144" t="s">
        <v>2</v>
      </c>
      <c r="B10" s="145" t="s">
        <v>3</v>
      </c>
      <c r="C10" s="145" t="s">
        <v>4</v>
      </c>
      <c r="D10" s="128" t="s">
        <v>223</v>
      </c>
      <c r="E10" s="128" t="s">
        <v>224</v>
      </c>
      <c r="F10" s="128" t="s">
        <v>225</v>
      </c>
    </row>
    <row r="11" spans="1:6" ht="24" customHeight="1" x14ac:dyDescent="0.25">
      <c r="A11" s="144"/>
      <c r="B11" s="145"/>
      <c r="C11" s="145"/>
      <c r="D11" s="129"/>
      <c r="E11" s="129"/>
      <c r="F11" s="129"/>
    </row>
    <row r="12" spans="1:6" x14ac:dyDescent="0.25">
      <c r="A12" s="63">
        <v>1</v>
      </c>
      <c r="B12" s="64">
        <v>2</v>
      </c>
      <c r="C12" s="64">
        <v>3</v>
      </c>
      <c r="D12" s="107" t="s">
        <v>65</v>
      </c>
      <c r="E12" s="107" t="s">
        <v>71</v>
      </c>
      <c r="F12" s="63">
        <v>6</v>
      </c>
    </row>
    <row r="13" spans="1:6" x14ac:dyDescent="0.25">
      <c r="A13" s="85" t="s">
        <v>10</v>
      </c>
      <c r="B13" s="86" t="s">
        <v>48</v>
      </c>
      <c r="C13" s="87" t="s">
        <v>49</v>
      </c>
      <c r="D13" s="88">
        <f>D14+D15+D18+D19+D17+D16</f>
        <v>26949.899999999998</v>
      </c>
      <c r="E13" s="116">
        <f>F13-D13</f>
        <v>397.30000000000291</v>
      </c>
      <c r="F13" s="88">
        <f>F14+F15+F18+F19+F17+F16</f>
        <v>27347.200000000001</v>
      </c>
    </row>
    <row r="14" spans="1:6" ht="24" x14ac:dyDescent="0.25">
      <c r="A14" s="85" t="s">
        <v>11</v>
      </c>
      <c r="B14" s="86" t="s">
        <v>48</v>
      </c>
      <c r="C14" s="87" t="s">
        <v>52</v>
      </c>
      <c r="D14" s="88">
        <v>1579</v>
      </c>
      <c r="E14" s="116">
        <f t="shared" ref="E14:E35" si="0">F14-D14</f>
        <v>0</v>
      </c>
      <c r="F14" s="88">
        <v>1579</v>
      </c>
    </row>
    <row r="15" spans="1:6" ht="36" x14ac:dyDescent="0.25">
      <c r="A15" s="85" t="s">
        <v>12</v>
      </c>
      <c r="B15" s="86" t="s">
        <v>48</v>
      </c>
      <c r="C15" s="87" t="s">
        <v>54</v>
      </c>
      <c r="D15" s="88">
        <v>16306.5</v>
      </c>
      <c r="E15" s="116">
        <f t="shared" si="0"/>
        <v>0</v>
      </c>
      <c r="F15" s="88">
        <v>16306.5</v>
      </c>
    </row>
    <row r="16" spans="1:6" ht="24" x14ac:dyDescent="0.25">
      <c r="A16" s="85" t="s">
        <v>209</v>
      </c>
      <c r="B16" s="86" t="s">
        <v>48</v>
      </c>
      <c r="C16" s="87" t="s">
        <v>177</v>
      </c>
      <c r="D16" s="88">
        <v>20.3</v>
      </c>
      <c r="E16" s="116">
        <f t="shared" si="0"/>
        <v>0</v>
      </c>
      <c r="F16" s="88">
        <v>20.3</v>
      </c>
    </row>
    <row r="17" spans="1:6" x14ac:dyDescent="0.25">
      <c r="A17" s="85" t="s">
        <v>106</v>
      </c>
      <c r="B17" s="86" t="s">
        <v>48</v>
      </c>
      <c r="C17" s="87" t="s">
        <v>58</v>
      </c>
      <c r="D17" s="88">
        <v>200</v>
      </c>
      <c r="E17" s="116">
        <f t="shared" si="0"/>
        <v>0</v>
      </c>
      <c r="F17" s="88">
        <v>200</v>
      </c>
    </row>
    <row r="18" spans="1:6" x14ac:dyDescent="0.25">
      <c r="A18" s="85" t="s">
        <v>15</v>
      </c>
      <c r="B18" s="86" t="s">
        <v>48</v>
      </c>
      <c r="C18" s="87">
        <v>11</v>
      </c>
      <c r="D18" s="88">
        <v>10</v>
      </c>
      <c r="E18" s="116">
        <f t="shared" si="0"/>
        <v>0</v>
      </c>
      <c r="F18" s="88">
        <v>10</v>
      </c>
    </row>
    <row r="19" spans="1:6" x14ac:dyDescent="0.25">
      <c r="A19" s="85" t="s">
        <v>17</v>
      </c>
      <c r="B19" s="86" t="s">
        <v>48</v>
      </c>
      <c r="C19" s="87">
        <v>13</v>
      </c>
      <c r="D19" s="88">
        <v>8834.1</v>
      </c>
      <c r="E19" s="116">
        <f t="shared" si="0"/>
        <v>397.29999999999927</v>
      </c>
      <c r="F19" s="88">
        <f>8834.1+397.3</f>
        <v>9231.4</v>
      </c>
    </row>
    <row r="20" spans="1:6" x14ac:dyDescent="0.25">
      <c r="A20" s="85" t="s">
        <v>21</v>
      </c>
      <c r="B20" s="86" t="s">
        <v>52</v>
      </c>
      <c r="C20" s="87" t="s">
        <v>49</v>
      </c>
      <c r="D20" s="88">
        <f>D21</f>
        <v>788</v>
      </c>
      <c r="E20" s="116">
        <f t="shared" si="0"/>
        <v>0</v>
      </c>
      <c r="F20" s="88">
        <f>F21</f>
        <v>788</v>
      </c>
    </row>
    <row r="21" spans="1:6" x14ac:dyDescent="0.25">
      <c r="A21" s="85" t="s">
        <v>22</v>
      </c>
      <c r="B21" s="86" t="s">
        <v>52</v>
      </c>
      <c r="C21" s="87" t="s">
        <v>56</v>
      </c>
      <c r="D21" s="88">
        <v>788</v>
      </c>
      <c r="E21" s="116">
        <f t="shared" si="0"/>
        <v>0</v>
      </c>
      <c r="F21" s="88">
        <v>788</v>
      </c>
    </row>
    <row r="22" spans="1:6" x14ac:dyDescent="0.25">
      <c r="A22" s="85" t="s">
        <v>24</v>
      </c>
      <c r="B22" s="86" t="s">
        <v>56</v>
      </c>
      <c r="C22" s="87" t="s">
        <v>49</v>
      </c>
      <c r="D22" s="88">
        <f>D23+D24</f>
        <v>1431</v>
      </c>
      <c r="E22" s="116">
        <f t="shared" si="0"/>
        <v>0</v>
      </c>
      <c r="F22" s="88">
        <f>F23+F24</f>
        <v>1431</v>
      </c>
    </row>
    <row r="23" spans="1:6" x14ac:dyDescent="0.25">
      <c r="A23" s="85" t="s">
        <v>25</v>
      </c>
      <c r="B23" s="86" t="s">
        <v>56</v>
      </c>
      <c r="C23" s="87" t="s">
        <v>54</v>
      </c>
      <c r="D23" s="88">
        <v>102</v>
      </c>
      <c r="E23" s="116">
        <f t="shared" si="0"/>
        <v>0</v>
      </c>
      <c r="F23" s="88">
        <v>102</v>
      </c>
    </row>
    <row r="24" spans="1:6" ht="24" x14ac:dyDescent="0.25">
      <c r="A24" s="89" t="s">
        <v>26</v>
      </c>
      <c r="B24" s="86" t="s">
        <v>56</v>
      </c>
      <c r="C24" s="87" t="s">
        <v>57</v>
      </c>
      <c r="D24" s="88">
        <v>1329</v>
      </c>
      <c r="E24" s="116">
        <f t="shared" si="0"/>
        <v>0</v>
      </c>
      <c r="F24" s="88">
        <v>1329</v>
      </c>
    </row>
    <row r="25" spans="1:6" x14ac:dyDescent="0.25">
      <c r="A25" s="85" t="s">
        <v>28</v>
      </c>
      <c r="B25" s="86" t="s">
        <v>54</v>
      </c>
      <c r="C25" s="87" t="s">
        <v>49</v>
      </c>
      <c r="D25" s="88">
        <f>D26+D27+D28</f>
        <v>9094.1</v>
      </c>
      <c r="E25" s="116">
        <f t="shared" si="0"/>
        <v>0</v>
      </c>
      <c r="F25" s="88">
        <f>F26+F27+F28</f>
        <v>9094.1</v>
      </c>
    </row>
    <row r="26" spans="1:6" x14ac:dyDescent="0.25">
      <c r="A26" s="89" t="s">
        <v>29</v>
      </c>
      <c r="B26" s="86" t="s">
        <v>54</v>
      </c>
      <c r="C26" s="87" t="s">
        <v>48</v>
      </c>
      <c r="D26" s="88">
        <v>3835.9</v>
      </c>
      <c r="E26" s="116">
        <f t="shared" si="0"/>
        <v>0</v>
      </c>
      <c r="F26" s="88">
        <v>3835.9</v>
      </c>
    </row>
    <row r="27" spans="1:6" x14ac:dyDescent="0.25">
      <c r="A27" s="85" t="s">
        <v>31</v>
      </c>
      <c r="B27" s="86" t="s">
        <v>54</v>
      </c>
      <c r="C27" s="87" t="s">
        <v>57</v>
      </c>
      <c r="D27" s="88">
        <v>5036.8</v>
      </c>
      <c r="E27" s="116">
        <f t="shared" si="0"/>
        <v>0</v>
      </c>
      <c r="F27" s="88">
        <v>5036.8</v>
      </c>
    </row>
    <row r="28" spans="1:6" x14ac:dyDescent="0.25">
      <c r="A28" s="85" t="s">
        <v>33</v>
      </c>
      <c r="B28" s="86" t="s">
        <v>54</v>
      </c>
      <c r="C28" s="87">
        <v>10</v>
      </c>
      <c r="D28" s="88">
        <v>221.4</v>
      </c>
      <c r="E28" s="116">
        <f t="shared" si="0"/>
        <v>0</v>
      </c>
      <c r="F28" s="88">
        <v>221.4</v>
      </c>
    </row>
    <row r="29" spans="1:6" x14ac:dyDescent="0.25">
      <c r="A29" s="85" t="s">
        <v>35</v>
      </c>
      <c r="B29" s="86" t="s">
        <v>59</v>
      </c>
      <c r="C29" s="87" t="s">
        <v>49</v>
      </c>
      <c r="D29" s="88">
        <f>D30+D31+D32</f>
        <v>4898.5999999999995</v>
      </c>
      <c r="E29" s="116">
        <f t="shared" si="0"/>
        <v>1353.1000000000004</v>
      </c>
      <c r="F29" s="88">
        <f>F30+F31+F32</f>
        <v>6251.7</v>
      </c>
    </row>
    <row r="30" spans="1:6" x14ac:dyDescent="0.25">
      <c r="A30" s="85" t="s">
        <v>36</v>
      </c>
      <c r="B30" s="86" t="s">
        <v>59</v>
      </c>
      <c r="C30" s="87" t="s">
        <v>48</v>
      </c>
      <c r="D30" s="88">
        <v>420</v>
      </c>
      <c r="E30" s="116">
        <f t="shared" si="0"/>
        <v>914.09999999999991</v>
      </c>
      <c r="F30" s="88">
        <f>420+914.1</f>
        <v>1334.1</v>
      </c>
    </row>
    <row r="31" spans="1:6" x14ac:dyDescent="0.25">
      <c r="A31" s="85" t="s">
        <v>38</v>
      </c>
      <c r="B31" s="86" t="s">
        <v>59</v>
      </c>
      <c r="C31" s="87" t="s">
        <v>52</v>
      </c>
      <c r="D31" s="88">
        <f>478.1+2811.7</f>
        <v>3289.7999999999997</v>
      </c>
      <c r="E31" s="116">
        <f t="shared" si="0"/>
        <v>0</v>
      </c>
      <c r="F31" s="88">
        <f>478.1+2811.7</f>
        <v>3289.7999999999997</v>
      </c>
    </row>
    <row r="32" spans="1:6" x14ac:dyDescent="0.25">
      <c r="A32" s="85" t="s">
        <v>39</v>
      </c>
      <c r="B32" s="86" t="s">
        <v>59</v>
      </c>
      <c r="C32" s="87" t="s">
        <v>56</v>
      </c>
      <c r="D32" s="88">
        <v>1188.8</v>
      </c>
      <c r="E32" s="116">
        <f t="shared" si="0"/>
        <v>439</v>
      </c>
      <c r="F32" s="88">
        <f>1188.8+439</f>
        <v>1627.8</v>
      </c>
    </row>
    <row r="33" spans="1:6" x14ac:dyDescent="0.25">
      <c r="A33" s="85" t="s">
        <v>40</v>
      </c>
      <c r="B33" s="86">
        <v>10</v>
      </c>
      <c r="C33" s="87" t="s">
        <v>49</v>
      </c>
      <c r="D33" s="88">
        <f>D34</f>
        <v>180</v>
      </c>
      <c r="E33" s="116">
        <f t="shared" si="0"/>
        <v>0</v>
      </c>
      <c r="F33" s="88">
        <f>F34</f>
        <v>180</v>
      </c>
    </row>
    <row r="34" spans="1:6" x14ac:dyDescent="0.25">
      <c r="A34" s="85" t="s">
        <v>41</v>
      </c>
      <c r="B34" s="86">
        <v>10</v>
      </c>
      <c r="C34" s="87" t="s">
        <v>48</v>
      </c>
      <c r="D34" s="88">
        <v>180</v>
      </c>
      <c r="E34" s="116">
        <f t="shared" si="0"/>
        <v>0</v>
      </c>
      <c r="F34" s="88">
        <v>180</v>
      </c>
    </row>
    <row r="35" spans="1:6" x14ac:dyDescent="0.25">
      <c r="A35" s="90" t="s">
        <v>45</v>
      </c>
      <c r="B35" s="87"/>
      <c r="C35" s="87"/>
      <c r="D35" s="91">
        <f>D13+D20+D22+D25+D29+D33</f>
        <v>43341.599999999999</v>
      </c>
      <c r="E35" s="117">
        <f t="shared" si="0"/>
        <v>1750.4000000000015</v>
      </c>
      <c r="F35" s="91">
        <f>F13+F20+F22+F25+F29+F33</f>
        <v>45092</v>
      </c>
    </row>
  </sheetData>
  <mergeCells count="11">
    <mergeCell ref="C1:F1"/>
    <mergeCell ref="D10:D11"/>
    <mergeCell ref="E10:E11"/>
    <mergeCell ref="C2:F6"/>
    <mergeCell ref="A2:A5"/>
    <mergeCell ref="A7:F7"/>
    <mergeCell ref="A9:F9"/>
    <mergeCell ref="A10:A11"/>
    <mergeCell ref="B10:B11"/>
    <mergeCell ref="C10:C11"/>
    <mergeCell ref="F10:F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"/>
  <sheetViews>
    <sheetView workbookViewId="0">
      <selection activeCell="A5" sqref="A5:M5"/>
    </sheetView>
  </sheetViews>
  <sheetFormatPr defaultRowHeight="15" x14ac:dyDescent="0.25"/>
  <cols>
    <col min="1" max="1" width="51" customWidth="1"/>
    <col min="2" max="2" width="6.7109375" customWidth="1"/>
    <col min="3" max="3" width="4.7109375" style="6" customWidth="1"/>
    <col min="4" max="4" width="3.28515625" bestFit="1" customWidth="1"/>
    <col min="5" max="5" width="3.7109375" customWidth="1"/>
    <col min="6" max="6" width="4" bestFit="1" customWidth="1"/>
    <col min="7" max="7" width="4" customWidth="1"/>
    <col min="8" max="8" width="5" bestFit="1" customWidth="1"/>
    <col min="9" max="9" width="4.42578125" bestFit="1" customWidth="1"/>
    <col min="10" max="10" width="11.7109375" customWidth="1"/>
    <col min="11" max="11" width="9" customWidth="1"/>
    <col min="12" max="12" width="9.7109375" customWidth="1"/>
    <col min="13" max="13" width="14.140625" customWidth="1"/>
    <col min="14" max="14" width="10.28515625" customWidth="1"/>
  </cols>
  <sheetData>
    <row r="1" spans="1:14" x14ac:dyDescent="0.25">
      <c r="H1" s="127" t="s">
        <v>221</v>
      </c>
      <c r="I1" s="127"/>
      <c r="J1" s="127"/>
      <c r="K1" s="127"/>
      <c r="L1" s="127"/>
      <c r="M1" s="127"/>
      <c r="N1" s="131"/>
    </row>
    <row r="2" spans="1:14" ht="15.75" x14ac:dyDescent="0.25">
      <c r="A2" s="130"/>
      <c r="B2" s="15"/>
      <c r="C2" s="10"/>
      <c r="D2" s="5" t="s">
        <v>46</v>
      </c>
      <c r="E2" s="6"/>
      <c r="F2" s="6"/>
      <c r="G2" s="127" t="s">
        <v>216</v>
      </c>
      <c r="H2" s="127"/>
      <c r="I2" s="127"/>
      <c r="J2" s="127"/>
      <c r="K2" s="127"/>
      <c r="L2" s="127"/>
      <c r="M2" s="131"/>
      <c r="N2" s="131"/>
    </row>
    <row r="3" spans="1:14" ht="13.5" customHeight="1" x14ac:dyDescent="0.25">
      <c r="A3" s="130"/>
      <c r="B3" s="15"/>
      <c r="C3" s="10"/>
      <c r="D3" s="7"/>
      <c r="E3" s="6"/>
      <c r="F3" s="6"/>
      <c r="G3" s="127"/>
      <c r="H3" s="127"/>
      <c r="I3" s="127"/>
      <c r="J3" s="127"/>
      <c r="K3" s="127"/>
      <c r="L3" s="127"/>
      <c r="M3" s="131"/>
      <c r="N3" s="131"/>
    </row>
    <row r="4" spans="1:14" ht="15.75" x14ac:dyDescent="0.25">
      <c r="A4" s="130"/>
      <c r="B4" s="15"/>
      <c r="C4" s="10"/>
      <c r="D4" s="7" t="s">
        <v>47</v>
      </c>
      <c r="E4" s="6"/>
      <c r="F4" s="6"/>
      <c r="G4" s="127"/>
      <c r="H4" s="127"/>
      <c r="I4" s="127"/>
      <c r="J4" s="127"/>
      <c r="K4" s="127"/>
      <c r="L4" s="127"/>
      <c r="M4" s="131"/>
      <c r="N4" s="131"/>
    </row>
    <row r="5" spans="1:14" ht="15.75" x14ac:dyDescent="0.25">
      <c r="A5" s="134" t="s">
        <v>92</v>
      </c>
      <c r="B5" s="134"/>
      <c r="C5" s="134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4" ht="15.75" x14ac:dyDescent="0.25">
      <c r="A6" s="4"/>
      <c r="B6" s="16"/>
      <c r="C6" s="11"/>
      <c r="D6" s="6"/>
      <c r="E6" s="6"/>
      <c r="F6" s="6"/>
      <c r="G6" s="6"/>
      <c r="H6" s="6"/>
      <c r="I6" s="6"/>
      <c r="J6" s="6"/>
      <c r="K6" s="6"/>
      <c r="L6" s="6"/>
    </row>
    <row r="7" spans="1:14" ht="15.75" thickBot="1" x14ac:dyDescent="0.3">
      <c r="A7" s="141" t="s">
        <v>0</v>
      </c>
      <c r="B7" s="141"/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31"/>
      <c r="N7" s="131"/>
    </row>
    <row r="8" spans="1:14" x14ac:dyDescent="0.25">
      <c r="A8" s="135" t="s">
        <v>2</v>
      </c>
      <c r="B8" s="146" t="s">
        <v>73</v>
      </c>
      <c r="C8" s="136" t="s">
        <v>3</v>
      </c>
      <c r="D8" s="136" t="s">
        <v>4</v>
      </c>
      <c r="E8" s="137" t="s">
        <v>5</v>
      </c>
      <c r="F8" s="137"/>
      <c r="G8" s="137"/>
      <c r="H8" s="137"/>
      <c r="I8" s="138" t="s">
        <v>6</v>
      </c>
      <c r="J8" s="128" t="s">
        <v>223</v>
      </c>
      <c r="K8" s="144" t="s">
        <v>76</v>
      </c>
      <c r="L8" s="128" t="s">
        <v>224</v>
      </c>
      <c r="M8" s="128" t="s">
        <v>225</v>
      </c>
      <c r="N8" s="144" t="s">
        <v>76</v>
      </c>
    </row>
    <row r="9" spans="1:14" ht="25.5" x14ac:dyDescent="0.25">
      <c r="A9" s="135"/>
      <c r="B9" s="147"/>
      <c r="C9" s="136"/>
      <c r="D9" s="136"/>
      <c r="E9" s="38" t="s">
        <v>7</v>
      </c>
      <c r="F9" s="38" t="s">
        <v>8</v>
      </c>
      <c r="G9" s="38" t="s">
        <v>184</v>
      </c>
      <c r="H9" s="38" t="s">
        <v>9</v>
      </c>
      <c r="I9" s="139"/>
      <c r="J9" s="129"/>
      <c r="K9" s="148"/>
      <c r="L9" s="129"/>
      <c r="M9" s="129"/>
      <c r="N9" s="148"/>
    </row>
    <row r="10" spans="1:14" x14ac:dyDescent="0.25">
      <c r="A10" s="48">
        <v>1</v>
      </c>
      <c r="B10" s="48"/>
      <c r="C10" s="48">
        <v>2</v>
      </c>
      <c r="D10" s="48">
        <v>3</v>
      </c>
      <c r="E10" s="21">
        <v>4</v>
      </c>
      <c r="F10" s="21">
        <v>5</v>
      </c>
      <c r="G10" s="21">
        <v>6</v>
      </c>
      <c r="H10" s="21">
        <v>7</v>
      </c>
      <c r="I10" s="21">
        <v>8</v>
      </c>
      <c r="J10" s="21" t="s">
        <v>189</v>
      </c>
      <c r="K10" s="21" t="s">
        <v>121</v>
      </c>
      <c r="L10" s="21" t="s">
        <v>109</v>
      </c>
      <c r="M10" s="21" t="s">
        <v>228</v>
      </c>
      <c r="N10" s="81" t="s">
        <v>61</v>
      </c>
    </row>
    <row r="11" spans="1:14" x14ac:dyDescent="0.25">
      <c r="A11" s="82" t="s">
        <v>190</v>
      </c>
      <c r="B11" s="103">
        <v>650</v>
      </c>
      <c r="C11" s="50">
        <v>0</v>
      </c>
      <c r="D11" s="50">
        <v>0</v>
      </c>
      <c r="E11" s="84" t="s">
        <v>49</v>
      </c>
      <c r="F11" s="83" t="s">
        <v>53</v>
      </c>
      <c r="G11" s="83" t="s">
        <v>49</v>
      </c>
      <c r="H11" s="83" t="s">
        <v>50</v>
      </c>
      <c r="I11" s="83" t="s">
        <v>51</v>
      </c>
      <c r="J11" s="26">
        <f>J12+J52+J56+J63+J79+J101</f>
        <v>43341.599999999999</v>
      </c>
      <c r="K11" s="26">
        <f>K12+K52+K56+K63+K79+K101</f>
        <v>890</v>
      </c>
      <c r="L11" s="26">
        <f>M11-J11</f>
        <v>1750.3999999999942</v>
      </c>
      <c r="M11" s="26">
        <f>M12+M52+M56+M63+M79+M101</f>
        <v>45091.999999999993</v>
      </c>
      <c r="N11" s="26">
        <f>N12+N52+N56+N63+N79+N101</f>
        <v>890</v>
      </c>
    </row>
    <row r="12" spans="1:14" x14ac:dyDescent="0.25">
      <c r="A12" s="49" t="s">
        <v>10</v>
      </c>
      <c r="B12" s="49">
        <v>650</v>
      </c>
      <c r="C12" s="50" t="s">
        <v>48</v>
      </c>
      <c r="D12" s="50" t="s">
        <v>49</v>
      </c>
      <c r="E12" s="50" t="s">
        <v>49</v>
      </c>
      <c r="F12" s="50" t="s">
        <v>53</v>
      </c>
      <c r="G12" s="50" t="s">
        <v>49</v>
      </c>
      <c r="H12" s="50" t="s">
        <v>94</v>
      </c>
      <c r="I12" s="50" t="s">
        <v>51</v>
      </c>
      <c r="J12" s="26">
        <f>J13+J16+J24+J27+J30+J21</f>
        <v>26949.899999999998</v>
      </c>
      <c r="K12" s="26"/>
      <c r="L12" s="118">
        <f t="shared" ref="L12:L76" si="0">M12-J12</f>
        <v>397.29999999999927</v>
      </c>
      <c r="M12" s="26">
        <f>M13+M16+M24+M27+M30+M21</f>
        <v>27347.199999999997</v>
      </c>
      <c r="N12" s="26"/>
    </row>
    <row r="13" spans="1:14" ht="26.25" x14ac:dyDescent="0.25">
      <c r="A13" s="51" t="s">
        <v>11</v>
      </c>
      <c r="B13" s="51">
        <v>650</v>
      </c>
      <c r="C13" s="22" t="s">
        <v>48</v>
      </c>
      <c r="D13" s="22" t="s">
        <v>52</v>
      </c>
      <c r="E13" s="22" t="s">
        <v>49</v>
      </c>
      <c r="F13" s="22" t="s">
        <v>53</v>
      </c>
      <c r="G13" s="22" t="s">
        <v>49</v>
      </c>
      <c r="H13" s="22" t="s">
        <v>94</v>
      </c>
      <c r="I13" s="22" t="s">
        <v>51</v>
      </c>
      <c r="J13" s="18">
        <f>J14</f>
        <v>1579</v>
      </c>
      <c r="K13" s="18"/>
      <c r="L13" s="119">
        <f t="shared" si="0"/>
        <v>0</v>
      </c>
      <c r="M13" s="18">
        <f>M14</f>
        <v>1579</v>
      </c>
      <c r="N13" s="18"/>
    </row>
    <row r="14" spans="1:14" x14ac:dyDescent="0.25">
      <c r="A14" s="53" t="s">
        <v>99</v>
      </c>
      <c r="B14" s="53">
        <v>650</v>
      </c>
      <c r="C14" s="20" t="s">
        <v>48</v>
      </c>
      <c r="D14" s="20" t="s">
        <v>52</v>
      </c>
      <c r="E14" s="20" t="s">
        <v>96</v>
      </c>
      <c r="F14" s="20" t="s">
        <v>55</v>
      </c>
      <c r="G14" s="20" t="s">
        <v>48</v>
      </c>
      <c r="H14" s="20" t="s">
        <v>100</v>
      </c>
      <c r="I14" s="20" t="s">
        <v>51</v>
      </c>
      <c r="J14" s="19">
        <f>J15</f>
        <v>1579</v>
      </c>
      <c r="K14" s="19"/>
      <c r="L14" s="120">
        <f t="shared" si="0"/>
        <v>0</v>
      </c>
      <c r="M14" s="19">
        <f>M15</f>
        <v>1579</v>
      </c>
      <c r="N14" s="19"/>
    </row>
    <row r="15" spans="1:14" ht="25.5" x14ac:dyDescent="0.25">
      <c r="A15" s="53" t="s">
        <v>101</v>
      </c>
      <c r="B15" s="66">
        <v>650</v>
      </c>
      <c r="C15" s="20" t="s">
        <v>48</v>
      </c>
      <c r="D15" s="20" t="s">
        <v>52</v>
      </c>
      <c r="E15" s="20" t="s">
        <v>96</v>
      </c>
      <c r="F15" s="20" t="s">
        <v>55</v>
      </c>
      <c r="G15" s="20" t="s">
        <v>48</v>
      </c>
      <c r="H15" s="20" t="s">
        <v>100</v>
      </c>
      <c r="I15" s="20" t="s">
        <v>102</v>
      </c>
      <c r="J15" s="19">
        <v>1579</v>
      </c>
      <c r="K15" s="19"/>
      <c r="L15" s="120">
        <f t="shared" si="0"/>
        <v>0</v>
      </c>
      <c r="M15" s="19">
        <v>1579</v>
      </c>
      <c r="N15" s="19"/>
    </row>
    <row r="16" spans="1:14" ht="42" customHeight="1" x14ac:dyDescent="0.25">
      <c r="A16" s="55" t="s">
        <v>12</v>
      </c>
      <c r="B16" s="67">
        <v>650</v>
      </c>
      <c r="C16" s="22" t="s">
        <v>48</v>
      </c>
      <c r="D16" s="22" t="s">
        <v>54</v>
      </c>
      <c r="E16" s="22" t="s">
        <v>49</v>
      </c>
      <c r="F16" s="22" t="s">
        <v>53</v>
      </c>
      <c r="G16" s="22" t="s">
        <v>49</v>
      </c>
      <c r="H16" s="22" t="s">
        <v>94</v>
      </c>
      <c r="I16" s="22" t="s">
        <v>51</v>
      </c>
      <c r="J16" s="18">
        <f>J17</f>
        <v>16306.5</v>
      </c>
      <c r="K16" s="18"/>
      <c r="L16" s="119">
        <f t="shared" si="0"/>
        <v>0</v>
      </c>
      <c r="M16" s="18">
        <f>M17</f>
        <v>16306.5</v>
      </c>
      <c r="N16" s="18"/>
    </row>
    <row r="17" spans="1:14" ht="26.25" x14ac:dyDescent="0.25">
      <c r="A17" s="54" t="s">
        <v>103</v>
      </c>
      <c r="B17" s="66">
        <v>650</v>
      </c>
      <c r="C17" s="20" t="s">
        <v>48</v>
      </c>
      <c r="D17" s="20" t="s">
        <v>54</v>
      </c>
      <c r="E17" s="20" t="s">
        <v>96</v>
      </c>
      <c r="F17" s="20" t="s">
        <v>55</v>
      </c>
      <c r="G17" s="20" t="s">
        <v>48</v>
      </c>
      <c r="H17" s="20" t="s">
        <v>104</v>
      </c>
      <c r="I17" s="20" t="s">
        <v>51</v>
      </c>
      <c r="J17" s="19">
        <f>J18+J19+J20</f>
        <v>16306.5</v>
      </c>
      <c r="K17" s="19"/>
      <c r="L17" s="120">
        <f t="shared" si="0"/>
        <v>0</v>
      </c>
      <c r="M17" s="19">
        <f>M18+M19+M20</f>
        <v>16306.5</v>
      </c>
      <c r="N17" s="19"/>
    </row>
    <row r="18" spans="1:14" ht="25.5" x14ac:dyDescent="0.25">
      <c r="A18" s="53" t="s">
        <v>101</v>
      </c>
      <c r="B18" s="66">
        <v>650</v>
      </c>
      <c r="C18" s="20" t="s">
        <v>48</v>
      </c>
      <c r="D18" s="20" t="s">
        <v>54</v>
      </c>
      <c r="E18" s="20" t="s">
        <v>96</v>
      </c>
      <c r="F18" s="20" t="s">
        <v>55</v>
      </c>
      <c r="G18" s="20" t="s">
        <v>48</v>
      </c>
      <c r="H18" s="20" t="s">
        <v>104</v>
      </c>
      <c r="I18" s="20" t="s">
        <v>102</v>
      </c>
      <c r="J18" s="19">
        <v>16077</v>
      </c>
      <c r="K18" s="19"/>
      <c r="L18" s="120">
        <f t="shared" si="0"/>
        <v>0</v>
      </c>
      <c r="M18" s="19">
        <v>16077</v>
      </c>
      <c r="N18" s="19"/>
    </row>
    <row r="19" spans="1:14" ht="26.25" x14ac:dyDescent="0.25">
      <c r="A19" s="25" t="s">
        <v>79</v>
      </c>
      <c r="B19" s="66">
        <v>650</v>
      </c>
      <c r="C19" s="20" t="s">
        <v>48</v>
      </c>
      <c r="D19" s="20" t="s">
        <v>54</v>
      </c>
      <c r="E19" s="20" t="s">
        <v>96</v>
      </c>
      <c r="F19" s="20" t="s">
        <v>55</v>
      </c>
      <c r="G19" s="20" t="s">
        <v>48</v>
      </c>
      <c r="H19" s="20" t="s">
        <v>104</v>
      </c>
      <c r="I19" s="20" t="s">
        <v>64</v>
      </c>
      <c r="J19" s="19">
        <v>225</v>
      </c>
      <c r="K19" s="19"/>
      <c r="L19" s="120">
        <f t="shared" si="0"/>
        <v>0</v>
      </c>
      <c r="M19" s="19">
        <v>225</v>
      </c>
      <c r="N19" s="19"/>
    </row>
    <row r="20" spans="1:14" x14ac:dyDescent="0.25">
      <c r="A20" s="25" t="s">
        <v>74</v>
      </c>
      <c r="B20" s="66">
        <v>650</v>
      </c>
      <c r="C20" s="20" t="s">
        <v>48</v>
      </c>
      <c r="D20" s="20" t="s">
        <v>54</v>
      </c>
      <c r="E20" s="20" t="s">
        <v>96</v>
      </c>
      <c r="F20" s="20" t="s">
        <v>55</v>
      </c>
      <c r="G20" s="20" t="s">
        <v>48</v>
      </c>
      <c r="H20" s="20" t="s">
        <v>104</v>
      </c>
      <c r="I20" s="20" t="s">
        <v>105</v>
      </c>
      <c r="J20" s="19">
        <v>4.5</v>
      </c>
      <c r="K20" s="19"/>
      <c r="L20" s="120">
        <f t="shared" si="0"/>
        <v>0</v>
      </c>
      <c r="M20" s="19">
        <v>4.5</v>
      </c>
      <c r="N20" s="19"/>
    </row>
    <row r="21" spans="1:14" ht="39" x14ac:dyDescent="0.25">
      <c r="A21" s="27" t="s">
        <v>209</v>
      </c>
      <c r="B21" s="67" t="s">
        <v>193</v>
      </c>
      <c r="C21" s="22" t="s">
        <v>48</v>
      </c>
      <c r="D21" s="22" t="s">
        <v>177</v>
      </c>
      <c r="E21" s="22" t="s">
        <v>49</v>
      </c>
      <c r="F21" s="22" t="s">
        <v>53</v>
      </c>
      <c r="G21" s="22" t="s">
        <v>49</v>
      </c>
      <c r="H21" s="22" t="s">
        <v>94</v>
      </c>
      <c r="I21" s="22" t="s">
        <v>51</v>
      </c>
      <c r="J21" s="18">
        <f>J22</f>
        <v>20.3</v>
      </c>
      <c r="K21" s="18"/>
      <c r="L21" s="119">
        <f t="shared" si="0"/>
        <v>0</v>
      </c>
      <c r="M21" s="18">
        <f>M22</f>
        <v>20.3</v>
      </c>
      <c r="N21" s="18"/>
    </row>
    <row r="22" spans="1:14" ht="64.5" x14ac:dyDescent="0.25">
      <c r="A22" s="25" t="s">
        <v>211</v>
      </c>
      <c r="B22" s="66" t="s">
        <v>193</v>
      </c>
      <c r="C22" s="20" t="s">
        <v>48</v>
      </c>
      <c r="D22" s="20" t="s">
        <v>177</v>
      </c>
      <c r="E22" s="20" t="s">
        <v>110</v>
      </c>
      <c r="F22" s="20" t="s">
        <v>65</v>
      </c>
      <c r="G22" s="20" t="s">
        <v>48</v>
      </c>
      <c r="H22" s="20" t="s">
        <v>210</v>
      </c>
      <c r="I22" s="20" t="s">
        <v>51</v>
      </c>
      <c r="J22" s="19">
        <f>J23</f>
        <v>20.3</v>
      </c>
      <c r="K22" s="19"/>
      <c r="L22" s="120">
        <f t="shared" si="0"/>
        <v>0</v>
      </c>
      <c r="M22" s="19">
        <f>M23</f>
        <v>20.3</v>
      </c>
      <c r="N22" s="19"/>
    </row>
    <row r="23" spans="1:14" x14ac:dyDescent="0.25">
      <c r="A23" s="25" t="s">
        <v>75</v>
      </c>
      <c r="B23" s="66" t="s">
        <v>193</v>
      </c>
      <c r="C23" s="20" t="s">
        <v>48</v>
      </c>
      <c r="D23" s="20" t="s">
        <v>177</v>
      </c>
      <c r="E23" s="20" t="s">
        <v>110</v>
      </c>
      <c r="F23" s="20" t="s">
        <v>65</v>
      </c>
      <c r="G23" s="20" t="s">
        <v>48</v>
      </c>
      <c r="H23" s="20" t="s">
        <v>210</v>
      </c>
      <c r="I23" s="20" t="s">
        <v>182</v>
      </c>
      <c r="J23" s="19">
        <v>20.3</v>
      </c>
      <c r="K23" s="19"/>
      <c r="L23" s="120">
        <f t="shared" si="0"/>
        <v>0</v>
      </c>
      <c r="M23" s="19">
        <v>20.3</v>
      </c>
      <c r="N23" s="19"/>
    </row>
    <row r="24" spans="1:14" x14ac:dyDescent="0.25">
      <c r="A24" s="42" t="s">
        <v>106</v>
      </c>
      <c r="B24" s="69">
        <v>650</v>
      </c>
      <c r="C24" s="22" t="s">
        <v>48</v>
      </c>
      <c r="D24" s="22" t="s">
        <v>58</v>
      </c>
      <c r="E24" s="22" t="s">
        <v>49</v>
      </c>
      <c r="F24" s="22" t="s">
        <v>53</v>
      </c>
      <c r="G24" s="22" t="s">
        <v>49</v>
      </c>
      <c r="H24" s="22" t="s">
        <v>94</v>
      </c>
      <c r="I24" s="22" t="s">
        <v>51</v>
      </c>
      <c r="J24" s="18">
        <f>J25</f>
        <v>200</v>
      </c>
      <c r="K24" s="18"/>
      <c r="L24" s="119">
        <f t="shared" si="0"/>
        <v>0</v>
      </c>
      <c r="M24" s="18">
        <f>M25</f>
        <v>200</v>
      </c>
      <c r="N24" s="18"/>
    </row>
    <row r="25" spans="1:14" ht="26.25" x14ac:dyDescent="0.25">
      <c r="A25" s="25" t="s">
        <v>107</v>
      </c>
      <c r="B25" s="66">
        <v>650</v>
      </c>
      <c r="C25" s="20" t="s">
        <v>48</v>
      </c>
      <c r="D25" s="20" t="s">
        <v>58</v>
      </c>
      <c r="E25" s="20" t="s">
        <v>67</v>
      </c>
      <c r="F25" s="20" t="s">
        <v>53</v>
      </c>
      <c r="G25" s="20" t="s">
        <v>48</v>
      </c>
      <c r="H25" s="20" t="s">
        <v>108</v>
      </c>
      <c r="I25" s="20" t="s">
        <v>51</v>
      </c>
      <c r="J25" s="19">
        <f>J26</f>
        <v>200</v>
      </c>
      <c r="K25" s="19"/>
      <c r="L25" s="120">
        <f t="shared" si="0"/>
        <v>0</v>
      </c>
      <c r="M25" s="19">
        <f>M26</f>
        <v>200</v>
      </c>
      <c r="N25" s="19"/>
    </row>
    <row r="26" spans="1:14" ht="26.25" x14ac:dyDescent="0.25">
      <c r="A26" s="25" t="s">
        <v>79</v>
      </c>
      <c r="B26" s="66">
        <v>650</v>
      </c>
      <c r="C26" s="20" t="s">
        <v>48</v>
      </c>
      <c r="D26" s="20" t="s">
        <v>58</v>
      </c>
      <c r="E26" s="20" t="s">
        <v>67</v>
      </c>
      <c r="F26" s="20" t="s">
        <v>53</v>
      </c>
      <c r="G26" s="20" t="s">
        <v>48</v>
      </c>
      <c r="H26" s="20" t="s">
        <v>108</v>
      </c>
      <c r="I26" s="20" t="s">
        <v>64</v>
      </c>
      <c r="J26" s="19">
        <v>200</v>
      </c>
      <c r="K26" s="19"/>
      <c r="L26" s="120">
        <f t="shared" si="0"/>
        <v>0</v>
      </c>
      <c r="M26" s="19">
        <v>200</v>
      </c>
      <c r="N26" s="19"/>
    </row>
    <row r="27" spans="1:14" x14ac:dyDescent="0.25">
      <c r="A27" s="39" t="s">
        <v>15</v>
      </c>
      <c r="B27" s="70">
        <v>650</v>
      </c>
      <c r="C27" s="23" t="s">
        <v>48</v>
      </c>
      <c r="D27" s="23" t="s">
        <v>109</v>
      </c>
      <c r="E27" s="23" t="s">
        <v>49</v>
      </c>
      <c r="F27" s="23" t="s">
        <v>53</v>
      </c>
      <c r="G27" s="23" t="s">
        <v>49</v>
      </c>
      <c r="H27" s="23" t="s">
        <v>94</v>
      </c>
      <c r="I27" s="23" t="s">
        <v>51</v>
      </c>
      <c r="J27" s="24">
        <f>J28</f>
        <v>10</v>
      </c>
      <c r="K27" s="24"/>
      <c r="L27" s="121">
        <f t="shared" si="0"/>
        <v>0</v>
      </c>
      <c r="M27" s="24">
        <f>M28</f>
        <v>10</v>
      </c>
      <c r="N27" s="24"/>
    </row>
    <row r="28" spans="1:14" x14ac:dyDescent="0.25">
      <c r="A28" s="25" t="s">
        <v>113</v>
      </c>
      <c r="B28" s="66">
        <v>650</v>
      </c>
      <c r="C28" s="20" t="s">
        <v>48</v>
      </c>
      <c r="D28" s="20" t="s">
        <v>109</v>
      </c>
      <c r="E28" s="20" t="s">
        <v>110</v>
      </c>
      <c r="F28" s="20" t="s">
        <v>71</v>
      </c>
      <c r="G28" s="20" t="s">
        <v>48</v>
      </c>
      <c r="H28" s="20" t="s">
        <v>114</v>
      </c>
      <c r="I28" s="20" t="s">
        <v>51</v>
      </c>
      <c r="J28" s="19">
        <f>J29</f>
        <v>10</v>
      </c>
      <c r="K28" s="19"/>
      <c r="L28" s="120">
        <f t="shared" si="0"/>
        <v>0</v>
      </c>
      <c r="M28" s="19">
        <f>M29</f>
        <v>10</v>
      </c>
      <c r="N28" s="19"/>
    </row>
    <row r="29" spans="1:14" x14ac:dyDescent="0.25">
      <c r="A29" s="25" t="s">
        <v>16</v>
      </c>
      <c r="B29" s="66">
        <v>650</v>
      </c>
      <c r="C29" s="20" t="s">
        <v>48</v>
      </c>
      <c r="D29" s="20" t="s">
        <v>109</v>
      </c>
      <c r="E29" s="20" t="s">
        <v>110</v>
      </c>
      <c r="F29" s="20" t="s">
        <v>71</v>
      </c>
      <c r="G29" s="20" t="s">
        <v>48</v>
      </c>
      <c r="H29" s="20" t="s">
        <v>114</v>
      </c>
      <c r="I29" s="20" t="s">
        <v>69</v>
      </c>
      <c r="J29" s="19">
        <v>10</v>
      </c>
      <c r="K29" s="19"/>
      <c r="L29" s="120">
        <f t="shared" si="0"/>
        <v>0</v>
      </c>
      <c r="M29" s="19">
        <v>10</v>
      </c>
      <c r="N29" s="19"/>
    </row>
    <row r="30" spans="1:14" x14ac:dyDescent="0.25">
      <c r="A30" s="42" t="s">
        <v>17</v>
      </c>
      <c r="B30" s="69">
        <v>650</v>
      </c>
      <c r="C30" s="22" t="s">
        <v>48</v>
      </c>
      <c r="D30" s="22" t="s">
        <v>61</v>
      </c>
      <c r="E30" s="22" t="s">
        <v>49</v>
      </c>
      <c r="F30" s="22" t="s">
        <v>53</v>
      </c>
      <c r="G30" s="22" t="s">
        <v>49</v>
      </c>
      <c r="H30" s="22" t="s">
        <v>94</v>
      </c>
      <c r="I30" s="22" t="s">
        <v>51</v>
      </c>
      <c r="J30" s="18">
        <f>J31+J33+J38+J40+J46+J48+J35+J42+J44</f>
        <v>8834.0999999999985</v>
      </c>
      <c r="K30" s="18"/>
      <c r="L30" s="119">
        <f t="shared" si="0"/>
        <v>397.29999999999927</v>
      </c>
      <c r="M30" s="18">
        <f>M31+M33+M38+M40+M46+M48+M35+M42+M44</f>
        <v>9231.3999999999978</v>
      </c>
      <c r="N30" s="18"/>
    </row>
    <row r="31" spans="1:14" x14ac:dyDescent="0.25">
      <c r="A31" s="29" t="s">
        <v>118</v>
      </c>
      <c r="B31" s="71">
        <v>650</v>
      </c>
      <c r="C31" s="20" t="s">
        <v>48</v>
      </c>
      <c r="D31" s="20" t="s">
        <v>61</v>
      </c>
      <c r="E31" s="20" t="s">
        <v>52</v>
      </c>
      <c r="F31" s="20" t="s">
        <v>55</v>
      </c>
      <c r="G31" s="20" t="s">
        <v>48</v>
      </c>
      <c r="H31" s="20" t="s">
        <v>119</v>
      </c>
      <c r="I31" s="20" t="s">
        <v>51</v>
      </c>
      <c r="J31" s="19">
        <f>J32</f>
        <v>10</v>
      </c>
      <c r="K31" s="19"/>
      <c r="L31" s="120">
        <f t="shared" si="0"/>
        <v>0</v>
      </c>
      <c r="M31" s="19">
        <f>M32</f>
        <v>10</v>
      </c>
      <c r="N31" s="19"/>
    </row>
    <row r="32" spans="1:14" ht="26.25" x14ac:dyDescent="0.25">
      <c r="A32" s="25" t="s">
        <v>79</v>
      </c>
      <c r="B32" s="66">
        <v>650</v>
      </c>
      <c r="C32" s="20" t="s">
        <v>48</v>
      </c>
      <c r="D32" s="20" t="s">
        <v>61</v>
      </c>
      <c r="E32" s="20" t="s">
        <v>52</v>
      </c>
      <c r="F32" s="20" t="s">
        <v>55</v>
      </c>
      <c r="G32" s="20" t="s">
        <v>48</v>
      </c>
      <c r="H32" s="20" t="s">
        <v>119</v>
      </c>
      <c r="I32" s="20" t="s">
        <v>64</v>
      </c>
      <c r="J32" s="19">
        <v>10</v>
      </c>
      <c r="K32" s="19"/>
      <c r="L32" s="120">
        <f t="shared" si="0"/>
        <v>0</v>
      </c>
      <c r="M32" s="19">
        <v>10</v>
      </c>
      <c r="N32" s="19"/>
    </row>
    <row r="33" spans="1:14" ht="26.25" x14ac:dyDescent="0.25">
      <c r="A33" s="29" t="s">
        <v>124</v>
      </c>
      <c r="B33" s="71">
        <v>650</v>
      </c>
      <c r="C33" s="20" t="s">
        <v>48</v>
      </c>
      <c r="D33" s="20" t="s">
        <v>61</v>
      </c>
      <c r="E33" s="20" t="s">
        <v>121</v>
      </c>
      <c r="F33" s="20" t="s">
        <v>55</v>
      </c>
      <c r="G33" s="20" t="s">
        <v>56</v>
      </c>
      <c r="H33" s="20" t="s">
        <v>125</v>
      </c>
      <c r="I33" s="20" t="s">
        <v>51</v>
      </c>
      <c r="J33" s="19">
        <f>J34</f>
        <v>23.3</v>
      </c>
      <c r="K33" s="19"/>
      <c r="L33" s="120">
        <f t="shared" si="0"/>
        <v>0</v>
      </c>
      <c r="M33" s="19">
        <f>M34</f>
        <v>23.3</v>
      </c>
      <c r="N33" s="19"/>
    </row>
    <row r="34" spans="1:14" x14ac:dyDescent="0.25">
      <c r="A34" s="25" t="s">
        <v>20</v>
      </c>
      <c r="B34" s="66">
        <v>650</v>
      </c>
      <c r="C34" s="20" t="s">
        <v>48</v>
      </c>
      <c r="D34" s="20" t="s">
        <v>61</v>
      </c>
      <c r="E34" s="20" t="s">
        <v>121</v>
      </c>
      <c r="F34" s="20" t="s">
        <v>55</v>
      </c>
      <c r="G34" s="20" t="s">
        <v>56</v>
      </c>
      <c r="H34" s="20" t="s">
        <v>125</v>
      </c>
      <c r="I34" s="20" t="s">
        <v>88</v>
      </c>
      <c r="J34" s="19">
        <v>23.3</v>
      </c>
      <c r="K34" s="19"/>
      <c r="L34" s="120">
        <f t="shared" si="0"/>
        <v>0</v>
      </c>
      <c r="M34" s="19">
        <v>23.3</v>
      </c>
      <c r="N34" s="19"/>
    </row>
    <row r="35" spans="1:14" ht="31.5" customHeight="1" x14ac:dyDescent="0.25">
      <c r="A35" s="105" t="s">
        <v>154</v>
      </c>
      <c r="B35" s="66">
        <v>650</v>
      </c>
      <c r="C35" s="20" t="s">
        <v>48</v>
      </c>
      <c r="D35" s="20" t="s">
        <v>61</v>
      </c>
      <c r="E35" s="20" t="s">
        <v>121</v>
      </c>
      <c r="F35" s="20" t="s">
        <v>55</v>
      </c>
      <c r="G35" s="20" t="s">
        <v>56</v>
      </c>
      <c r="H35" s="20" t="s">
        <v>155</v>
      </c>
      <c r="I35" s="20" t="s">
        <v>51</v>
      </c>
      <c r="J35" s="19">
        <f>J36</f>
        <v>10</v>
      </c>
      <c r="K35" s="19"/>
      <c r="L35" s="120">
        <f t="shared" si="0"/>
        <v>3.3000000000000007</v>
      </c>
      <c r="M35" s="19">
        <f>M36+M37</f>
        <v>13.3</v>
      </c>
      <c r="N35" s="19"/>
    </row>
    <row r="36" spans="1:14" x14ac:dyDescent="0.25">
      <c r="A36" s="25" t="s">
        <v>20</v>
      </c>
      <c r="B36" s="66">
        <v>650</v>
      </c>
      <c r="C36" s="20" t="s">
        <v>48</v>
      </c>
      <c r="D36" s="20" t="s">
        <v>61</v>
      </c>
      <c r="E36" s="20" t="s">
        <v>121</v>
      </c>
      <c r="F36" s="20" t="s">
        <v>55</v>
      </c>
      <c r="G36" s="20" t="s">
        <v>56</v>
      </c>
      <c r="H36" s="20" t="s">
        <v>155</v>
      </c>
      <c r="I36" s="20" t="s">
        <v>88</v>
      </c>
      <c r="J36" s="19">
        <v>10</v>
      </c>
      <c r="K36" s="19"/>
      <c r="L36" s="120">
        <f t="shared" si="0"/>
        <v>0</v>
      </c>
      <c r="M36" s="19">
        <v>10</v>
      </c>
      <c r="N36" s="19"/>
    </row>
    <row r="37" spans="1:14" ht="26.25" x14ac:dyDescent="0.25">
      <c r="A37" s="25" t="s">
        <v>79</v>
      </c>
      <c r="B37" s="66">
        <v>650</v>
      </c>
      <c r="C37" s="20" t="s">
        <v>48</v>
      </c>
      <c r="D37" s="20" t="s">
        <v>61</v>
      </c>
      <c r="E37" s="20" t="s">
        <v>121</v>
      </c>
      <c r="F37" s="20" t="s">
        <v>55</v>
      </c>
      <c r="G37" s="20" t="s">
        <v>56</v>
      </c>
      <c r="H37" s="20" t="s">
        <v>155</v>
      </c>
      <c r="I37" s="20" t="s">
        <v>64</v>
      </c>
      <c r="J37" s="19">
        <v>0</v>
      </c>
      <c r="K37" s="19"/>
      <c r="L37" s="120">
        <f t="shared" si="0"/>
        <v>3.3</v>
      </c>
      <c r="M37" s="19">
        <v>3.3</v>
      </c>
      <c r="N37" s="19"/>
    </row>
    <row r="38" spans="1:14" ht="26.25" x14ac:dyDescent="0.25">
      <c r="A38" s="29" t="s">
        <v>18</v>
      </c>
      <c r="B38" s="71">
        <v>650</v>
      </c>
      <c r="C38" s="20" t="s">
        <v>48</v>
      </c>
      <c r="D38" s="20" t="s">
        <v>61</v>
      </c>
      <c r="E38" s="20" t="s">
        <v>121</v>
      </c>
      <c r="F38" s="20" t="s">
        <v>62</v>
      </c>
      <c r="G38" s="20" t="s">
        <v>48</v>
      </c>
      <c r="H38" s="20" t="s">
        <v>128</v>
      </c>
      <c r="I38" s="20" t="s">
        <v>51</v>
      </c>
      <c r="J38" s="19">
        <f>J39</f>
        <v>5</v>
      </c>
      <c r="K38" s="19"/>
      <c r="L38" s="120">
        <f t="shared" si="0"/>
        <v>315.5</v>
      </c>
      <c r="M38" s="19">
        <f>M39</f>
        <v>320.5</v>
      </c>
      <c r="N38" s="19"/>
    </row>
    <row r="39" spans="1:14" ht="26.25" x14ac:dyDescent="0.25">
      <c r="A39" s="25" t="s">
        <v>79</v>
      </c>
      <c r="B39" s="66">
        <v>650</v>
      </c>
      <c r="C39" s="20" t="s">
        <v>48</v>
      </c>
      <c r="D39" s="20" t="s">
        <v>61</v>
      </c>
      <c r="E39" s="20" t="s">
        <v>121</v>
      </c>
      <c r="F39" s="20" t="s">
        <v>62</v>
      </c>
      <c r="G39" s="20" t="s">
        <v>48</v>
      </c>
      <c r="H39" s="20" t="s">
        <v>128</v>
      </c>
      <c r="I39" s="20" t="s">
        <v>64</v>
      </c>
      <c r="J39" s="19">
        <v>5</v>
      </c>
      <c r="K39" s="19"/>
      <c r="L39" s="120">
        <f t="shared" si="0"/>
        <v>315.5</v>
      </c>
      <c r="M39" s="19">
        <f>5+315.5</f>
        <v>320.5</v>
      </c>
      <c r="N39" s="19"/>
    </row>
    <row r="40" spans="1:14" ht="48" x14ac:dyDescent="0.25">
      <c r="A40" s="56" t="s">
        <v>132</v>
      </c>
      <c r="B40" s="72">
        <v>650</v>
      </c>
      <c r="C40" s="20" t="s">
        <v>48</v>
      </c>
      <c r="D40" s="20" t="s">
        <v>61</v>
      </c>
      <c r="E40" s="20" t="s">
        <v>110</v>
      </c>
      <c r="F40" s="20" t="s">
        <v>62</v>
      </c>
      <c r="G40" s="20" t="s">
        <v>48</v>
      </c>
      <c r="H40" s="20" t="s">
        <v>133</v>
      </c>
      <c r="I40" s="20" t="s">
        <v>51</v>
      </c>
      <c r="J40" s="19">
        <f>J41</f>
        <v>100</v>
      </c>
      <c r="K40" s="19"/>
      <c r="L40" s="120">
        <f t="shared" si="0"/>
        <v>0</v>
      </c>
      <c r="M40" s="19">
        <f>M41</f>
        <v>100</v>
      </c>
      <c r="N40" s="19"/>
    </row>
    <row r="41" spans="1:14" ht="26.25" x14ac:dyDescent="0.25">
      <c r="A41" s="25" t="s">
        <v>79</v>
      </c>
      <c r="B41" s="66">
        <v>650</v>
      </c>
      <c r="C41" s="20" t="s">
        <v>48</v>
      </c>
      <c r="D41" s="20" t="s">
        <v>61</v>
      </c>
      <c r="E41" s="20" t="s">
        <v>110</v>
      </c>
      <c r="F41" s="20" t="s">
        <v>62</v>
      </c>
      <c r="G41" s="20" t="s">
        <v>48</v>
      </c>
      <c r="H41" s="20" t="s">
        <v>133</v>
      </c>
      <c r="I41" s="20" t="s">
        <v>64</v>
      </c>
      <c r="J41" s="19">
        <v>100</v>
      </c>
      <c r="K41" s="19"/>
      <c r="L41" s="120">
        <f t="shared" si="0"/>
        <v>0</v>
      </c>
      <c r="M41" s="19">
        <v>100</v>
      </c>
      <c r="N41" s="19"/>
    </row>
    <row r="42" spans="1:14" ht="27.75" customHeight="1" x14ac:dyDescent="0.25">
      <c r="A42" s="105" t="s">
        <v>154</v>
      </c>
      <c r="B42" s="66">
        <v>650</v>
      </c>
      <c r="C42" s="20" t="s">
        <v>48</v>
      </c>
      <c r="D42" s="20" t="s">
        <v>61</v>
      </c>
      <c r="E42" s="20" t="s">
        <v>110</v>
      </c>
      <c r="F42" s="20" t="s">
        <v>62</v>
      </c>
      <c r="G42" s="20" t="s">
        <v>48</v>
      </c>
      <c r="H42" s="20" t="s">
        <v>155</v>
      </c>
      <c r="I42" s="20" t="s">
        <v>51</v>
      </c>
      <c r="J42" s="19">
        <f>J43</f>
        <v>1.1000000000000001</v>
      </c>
      <c r="K42" s="19"/>
      <c r="L42" s="120">
        <f t="shared" si="0"/>
        <v>0</v>
      </c>
      <c r="M42" s="19">
        <f>M43</f>
        <v>1.1000000000000001</v>
      </c>
      <c r="N42" s="19"/>
    </row>
    <row r="43" spans="1:14" ht="26.25" x14ac:dyDescent="0.25">
      <c r="A43" s="25" t="s">
        <v>79</v>
      </c>
      <c r="B43" s="66">
        <v>650</v>
      </c>
      <c r="C43" s="20" t="s">
        <v>48</v>
      </c>
      <c r="D43" s="20" t="s">
        <v>61</v>
      </c>
      <c r="E43" s="20" t="s">
        <v>110</v>
      </c>
      <c r="F43" s="20" t="s">
        <v>62</v>
      </c>
      <c r="G43" s="20" t="s">
        <v>48</v>
      </c>
      <c r="H43" s="20" t="s">
        <v>155</v>
      </c>
      <c r="I43" s="20" t="s">
        <v>64</v>
      </c>
      <c r="J43" s="19">
        <v>1.1000000000000001</v>
      </c>
      <c r="K43" s="19"/>
      <c r="L43" s="120">
        <f t="shared" si="0"/>
        <v>0</v>
      </c>
      <c r="M43" s="19">
        <v>1.1000000000000001</v>
      </c>
      <c r="N43" s="19"/>
    </row>
    <row r="44" spans="1:14" ht="64.5" x14ac:dyDescent="0.25">
      <c r="A44" s="25" t="s">
        <v>211</v>
      </c>
      <c r="B44" s="66" t="s">
        <v>193</v>
      </c>
      <c r="C44" s="20" t="s">
        <v>48</v>
      </c>
      <c r="D44" s="20" t="s">
        <v>61</v>
      </c>
      <c r="E44" s="20" t="s">
        <v>110</v>
      </c>
      <c r="F44" s="20" t="s">
        <v>65</v>
      </c>
      <c r="G44" s="20" t="s">
        <v>48</v>
      </c>
      <c r="H44" s="20" t="s">
        <v>210</v>
      </c>
      <c r="I44" s="20" t="s">
        <v>51</v>
      </c>
      <c r="J44" s="19">
        <f>J45</f>
        <v>11.4</v>
      </c>
      <c r="K44" s="19"/>
      <c r="L44" s="120">
        <f t="shared" si="0"/>
        <v>0</v>
      </c>
      <c r="M44" s="19">
        <f>M45</f>
        <v>11.4</v>
      </c>
      <c r="N44" s="19"/>
    </row>
    <row r="45" spans="1:14" x14ac:dyDescent="0.25">
      <c r="A45" s="25" t="s">
        <v>75</v>
      </c>
      <c r="B45" s="66" t="s">
        <v>193</v>
      </c>
      <c r="C45" s="20" t="s">
        <v>48</v>
      </c>
      <c r="D45" s="20" t="s">
        <v>61</v>
      </c>
      <c r="E45" s="20" t="s">
        <v>110</v>
      </c>
      <c r="F45" s="20" t="s">
        <v>65</v>
      </c>
      <c r="G45" s="20" t="s">
        <v>48</v>
      </c>
      <c r="H45" s="20" t="s">
        <v>210</v>
      </c>
      <c r="I45" s="20" t="s">
        <v>182</v>
      </c>
      <c r="J45" s="19">
        <v>11.4</v>
      </c>
      <c r="K45" s="19"/>
      <c r="L45" s="120">
        <f t="shared" si="0"/>
        <v>0</v>
      </c>
      <c r="M45" s="19">
        <v>11.4</v>
      </c>
      <c r="N45" s="19"/>
    </row>
    <row r="46" spans="1:14" x14ac:dyDescent="0.25">
      <c r="A46" s="25" t="s">
        <v>19</v>
      </c>
      <c r="B46" s="66">
        <v>650</v>
      </c>
      <c r="C46" s="20" t="s">
        <v>48</v>
      </c>
      <c r="D46" s="20" t="s">
        <v>61</v>
      </c>
      <c r="E46" s="20" t="s">
        <v>96</v>
      </c>
      <c r="F46" s="20" t="s">
        <v>55</v>
      </c>
      <c r="G46" s="20" t="s">
        <v>48</v>
      </c>
      <c r="H46" s="20" t="s">
        <v>135</v>
      </c>
      <c r="I46" s="20" t="s">
        <v>51</v>
      </c>
      <c r="J46" s="19">
        <f>J47</f>
        <v>200</v>
      </c>
      <c r="K46" s="19"/>
      <c r="L46" s="120">
        <f t="shared" si="0"/>
        <v>0</v>
      </c>
      <c r="M46" s="19">
        <f>M47</f>
        <v>200</v>
      </c>
      <c r="N46" s="19"/>
    </row>
    <row r="47" spans="1:14" ht="29.25" customHeight="1" x14ac:dyDescent="0.25">
      <c r="A47" s="53" t="s">
        <v>101</v>
      </c>
      <c r="B47" s="66">
        <v>650</v>
      </c>
      <c r="C47" s="20" t="s">
        <v>48</v>
      </c>
      <c r="D47" s="20" t="s">
        <v>61</v>
      </c>
      <c r="E47" s="20" t="s">
        <v>96</v>
      </c>
      <c r="F47" s="20" t="s">
        <v>55</v>
      </c>
      <c r="G47" s="20" t="s">
        <v>48</v>
      </c>
      <c r="H47" s="20" t="s">
        <v>135</v>
      </c>
      <c r="I47" s="20" t="s">
        <v>102</v>
      </c>
      <c r="J47" s="19">
        <v>200</v>
      </c>
      <c r="K47" s="19"/>
      <c r="L47" s="120">
        <f t="shared" si="0"/>
        <v>0</v>
      </c>
      <c r="M47" s="19">
        <v>200</v>
      </c>
      <c r="N47" s="19"/>
    </row>
    <row r="48" spans="1:14" ht="26.25" x14ac:dyDescent="0.25">
      <c r="A48" s="25" t="s">
        <v>137</v>
      </c>
      <c r="B48" s="66">
        <v>650</v>
      </c>
      <c r="C48" s="20" t="s">
        <v>48</v>
      </c>
      <c r="D48" s="20" t="s">
        <v>61</v>
      </c>
      <c r="E48" s="20" t="s">
        <v>96</v>
      </c>
      <c r="F48" s="20" t="s">
        <v>55</v>
      </c>
      <c r="G48" s="20" t="s">
        <v>48</v>
      </c>
      <c r="H48" s="20" t="s">
        <v>138</v>
      </c>
      <c r="I48" s="20" t="s">
        <v>51</v>
      </c>
      <c r="J48" s="19">
        <f>J49+J50+J51</f>
        <v>8473.2999999999993</v>
      </c>
      <c r="K48" s="19"/>
      <c r="L48" s="120">
        <f t="shared" si="0"/>
        <v>78.5</v>
      </c>
      <c r="M48" s="19">
        <f>M49+M50+M51</f>
        <v>8551.7999999999993</v>
      </c>
      <c r="N48" s="19"/>
    </row>
    <row r="49" spans="1:14" ht="26.25" x14ac:dyDescent="0.25">
      <c r="A49" s="25" t="s">
        <v>139</v>
      </c>
      <c r="B49" s="66">
        <v>650</v>
      </c>
      <c r="C49" s="20" t="s">
        <v>48</v>
      </c>
      <c r="D49" s="20" t="s">
        <v>61</v>
      </c>
      <c r="E49" s="20" t="s">
        <v>96</v>
      </c>
      <c r="F49" s="20" t="s">
        <v>55</v>
      </c>
      <c r="G49" s="20" t="s">
        <v>48</v>
      </c>
      <c r="H49" s="20" t="s">
        <v>138</v>
      </c>
      <c r="I49" s="20" t="s">
        <v>88</v>
      </c>
      <c r="J49" s="19">
        <v>6299</v>
      </c>
      <c r="K49" s="19"/>
      <c r="L49" s="120">
        <f t="shared" si="0"/>
        <v>0</v>
      </c>
      <c r="M49" s="19">
        <v>6299</v>
      </c>
      <c r="N49" s="19"/>
    </row>
    <row r="50" spans="1:14" ht="26.25" x14ac:dyDescent="0.25">
      <c r="A50" s="25" t="s">
        <v>79</v>
      </c>
      <c r="B50" s="66">
        <v>650</v>
      </c>
      <c r="C50" s="20" t="s">
        <v>48</v>
      </c>
      <c r="D50" s="20" t="s">
        <v>61</v>
      </c>
      <c r="E50" s="20" t="s">
        <v>96</v>
      </c>
      <c r="F50" s="20" t="s">
        <v>55</v>
      </c>
      <c r="G50" s="20" t="s">
        <v>48</v>
      </c>
      <c r="H50" s="20" t="s">
        <v>138</v>
      </c>
      <c r="I50" s="20" t="s">
        <v>64</v>
      </c>
      <c r="J50" s="19">
        <v>2049.3000000000002</v>
      </c>
      <c r="K50" s="19"/>
      <c r="L50" s="120">
        <f t="shared" si="0"/>
        <v>78.5</v>
      </c>
      <c r="M50" s="19">
        <f>2049.3+78.5</f>
        <v>2127.8000000000002</v>
      </c>
      <c r="N50" s="19"/>
    </row>
    <row r="51" spans="1:14" x14ac:dyDescent="0.25">
      <c r="A51" s="25" t="s">
        <v>74</v>
      </c>
      <c r="B51" s="66">
        <v>650</v>
      </c>
      <c r="C51" s="20" t="s">
        <v>48</v>
      </c>
      <c r="D51" s="20" t="s">
        <v>61</v>
      </c>
      <c r="E51" s="20" t="s">
        <v>96</v>
      </c>
      <c r="F51" s="20" t="s">
        <v>55</v>
      </c>
      <c r="G51" s="20" t="s">
        <v>48</v>
      </c>
      <c r="H51" s="20" t="s">
        <v>138</v>
      </c>
      <c r="I51" s="20" t="s">
        <v>105</v>
      </c>
      <c r="J51" s="19">
        <v>125</v>
      </c>
      <c r="K51" s="19"/>
      <c r="L51" s="120">
        <f t="shared" si="0"/>
        <v>0</v>
      </c>
      <c r="M51" s="19">
        <v>125</v>
      </c>
      <c r="N51" s="19"/>
    </row>
    <row r="52" spans="1:14" x14ac:dyDescent="0.25">
      <c r="A52" s="49" t="s">
        <v>21</v>
      </c>
      <c r="B52" s="73">
        <v>650</v>
      </c>
      <c r="C52" s="22" t="s">
        <v>52</v>
      </c>
      <c r="D52" s="22" t="s">
        <v>49</v>
      </c>
      <c r="E52" s="22" t="s">
        <v>49</v>
      </c>
      <c r="F52" s="22" t="s">
        <v>53</v>
      </c>
      <c r="G52" s="22" t="s">
        <v>49</v>
      </c>
      <c r="H52" s="22" t="s">
        <v>94</v>
      </c>
      <c r="I52" s="22" t="s">
        <v>51</v>
      </c>
      <c r="J52" s="26">
        <f t="shared" ref="J52:K54" si="1">J53</f>
        <v>788</v>
      </c>
      <c r="K52" s="26">
        <f t="shared" si="1"/>
        <v>788</v>
      </c>
      <c r="L52" s="119">
        <f t="shared" si="0"/>
        <v>0</v>
      </c>
      <c r="M52" s="26">
        <f t="shared" ref="M52:N54" si="2">M53</f>
        <v>788</v>
      </c>
      <c r="N52" s="26">
        <f t="shared" si="2"/>
        <v>788</v>
      </c>
    </row>
    <row r="53" spans="1:14" x14ac:dyDescent="0.25">
      <c r="A53" s="40" t="s">
        <v>140</v>
      </c>
      <c r="B53" s="74">
        <v>650</v>
      </c>
      <c r="C53" s="22" t="s">
        <v>52</v>
      </c>
      <c r="D53" s="22" t="s">
        <v>56</v>
      </c>
      <c r="E53" s="22" t="s">
        <v>49</v>
      </c>
      <c r="F53" s="22" t="s">
        <v>53</v>
      </c>
      <c r="G53" s="22" t="s">
        <v>49</v>
      </c>
      <c r="H53" s="22" t="s">
        <v>94</v>
      </c>
      <c r="I53" s="22" t="s">
        <v>51</v>
      </c>
      <c r="J53" s="18">
        <f t="shared" si="1"/>
        <v>788</v>
      </c>
      <c r="K53" s="18">
        <f t="shared" si="1"/>
        <v>788</v>
      </c>
      <c r="L53" s="119">
        <f t="shared" si="0"/>
        <v>0</v>
      </c>
      <c r="M53" s="18">
        <f t="shared" si="2"/>
        <v>788</v>
      </c>
      <c r="N53" s="18">
        <f t="shared" si="2"/>
        <v>788</v>
      </c>
    </row>
    <row r="54" spans="1:14" ht="25.5" x14ac:dyDescent="0.25">
      <c r="A54" s="41" t="s">
        <v>142</v>
      </c>
      <c r="B54" s="75">
        <v>650</v>
      </c>
      <c r="C54" s="20" t="s">
        <v>52</v>
      </c>
      <c r="D54" s="20" t="s">
        <v>56</v>
      </c>
      <c r="E54" s="20" t="s">
        <v>67</v>
      </c>
      <c r="F54" s="20" t="s">
        <v>53</v>
      </c>
      <c r="G54" s="20" t="s">
        <v>48</v>
      </c>
      <c r="H54" s="20" t="s">
        <v>143</v>
      </c>
      <c r="I54" s="20" t="s">
        <v>51</v>
      </c>
      <c r="J54" s="19">
        <f t="shared" si="1"/>
        <v>788</v>
      </c>
      <c r="K54" s="19">
        <f t="shared" si="1"/>
        <v>788</v>
      </c>
      <c r="L54" s="120">
        <f t="shared" si="0"/>
        <v>0</v>
      </c>
      <c r="M54" s="19">
        <f t="shared" si="2"/>
        <v>788</v>
      </c>
      <c r="N54" s="19">
        <f t="shared" si="2"/>
        <v>788</v>
      </c>
    </row>
    <row r="55" spans="1:14" ht="25.5" x14ac:dyDescent="0.25">
      <c r="A55" s="53" t="s">
        <v>101</v>
      </c>
      <c r="B55" s="68">
        <v>650</v>
      </c>
      <c r="C55" s="20" t="s">
        <v>52</v>
      </c>
      <c r="D55" s="20" t="s">
        <v>56</v>
      </c>
      <c r="E55" s="20" t="s">
        <v>67</v>
      </c>
      <c r="F55" s="20" t="s">
        <v>53</v>
      </c>
      <c r="G55" s="20" t="s">
        <v>49</v>
      </c>
      <c r="H55" s="20" t="s">
        <v>143</v>
      </c>
      <c r="I55" s="20" t="s">
        <v>102</v>
      </c>
      <c r="J55" s="19">
        <v>788</v>
      </c>
      <c r="K55" s="19">
        <v>788</v>
      </c>
      <c r="L55" s="120">
        <f t="shared" si="0"/>
        <v>0</v>
      </c>
      <c r="M55" s="19">
        <v>788</v>
      </c>
      <c r="N55" s="19">
        <v>788</v>
      </c>
    </row>
    <row r="56" spans="1:14" ht="27" x14ac:dyDescent="0.25">
      <c r="A56" s="57" t="s">
        <v>24</v>
      </c>
      <c r="B56" s="76">
        <v>650</v>
      </c>
      <c r="C56" s="50" t="s">
        <v>56</v>
      </c>
      <c r="D56" s="50" t="s">
        <v>49</v>
      </c>
      <c r="E56" s="50" t="s">
        <v>49</v>
      </c>
      <c r="F56" s="50" t="s">
        <v>53</v>
      </c>
      <c r="G56" s="50" t="s">
        <v>49</v>
      </c>
      <c r="H56" s="50" t="s">
        <v>94</v>
      </c>
      <c r="I56" s="50" t="s">
        <v>51</v>
      </c>
      <c r="J56" s="26">
        <f>J57+J60</f>
        <v>1431</v>
      </c>
      <c r="K56" s="26">
        <f>K57+K60</f>
        <v>102</v>
      </c>
      <c r="L56" s="118">
        <f t="shared" si="0"/>
        <v>0</v>
      </c>
      <c r="M56" s="26">
        <f>M57+M60</f>
        <v>1431</v>
      </c>
      <c r="N56" s="26">
        <f>N57+N60</f>
        <v>102</v>
      </c>
    </row>
    <row r="57" spans="1:14" x14ac:dyDescent="0.25">
      <c r="A57" s="27" t="s">
        <v>187</v>
      </c>
      <c r="B57" s="67">
        <v>650</v>
      </c>
      <c r="C57" s="22" t="s">
        <v>56</v>
      </c>
      <c r="D57" s="22" t="s">
        <v>54</v>
      </c>
      <c r="E57" s="22" t="s">
        <v>49</v>
      </c>
      <c r="F57" s="22" t="s">
        <v>53</v>
      </c>
      <c r="G57" s="22" t="s">
        <v>49</v>
      </c>
      <c r="H57" s="22" t="s">
        <v>94</v>
      </c>
      <c r="I57" s="22" t="s">
        <v>51</v>
      </c>
      <c r="J57" s="18">
        <f>J58</f>
        <v>102</v>
      </c>
      <c r="K57" s="18">
        <f>K58</f>
        <v>102</v>
      </c>
      <c r="L57" s="119">
        <f t="shared" si="0"/>
        <v>0</v>
      </c>
      <c r="M57" s="18">
        <f>M58</f>
        <v>102</v>
      </c>
      <c r="N57" s="18">
        <f>N58</f>
        <v>102</v>
      </c>
    </row>
    <row r="58" spans="1:14" ht="102.75" x14ac:dyDescent="0.25">
      <c r="A58" s="25" t="s">
        <v>146</v>
      </c>
      <c r="B58" s="66">
        <v>650</v>
      </c>
      <c r="C58" s="20" t="s">
        <v>56</v>
      </c>
      <c r="D58" s="20" t="s">
        <v>54</v>
      </c>
      <c r="E58" s="20" t="s">
        <v>121</v>
      </c>
      <c r="F58" s="20" t="s">
        <v>55</v>
      </c>
      <c r="G58" s="20" t="s">
        <v>60</v>
      </c>
      <c r="H58" s="20" t="s">
        <v>147</v>
      </c>
      <c r="I58" s="20" t="s">
        <v>51</v>
      </c>
      <c r="J58" s="19">
        <f>J59</f>
        <v>102</v>
      </c>
      <c r="K58" s="19">
        <f>K59</f>
        <v>102</v>
      </c>
      <c r="L58" s="120">
        <f t="shared" si="0"/>
        <v>0</v>
      </c>
      <c r="M58" s="19">
        <f>M59</f>
        <v>102</v>
      </c>
      <c r="N58" s="19">
        <f>N59</f>
        <v>102</v>
      </c>
    </row>
    <row r="59" spans="1:14" ht="26.25" x14ac:dyDescent="0.25">
      <c r="A59" s="25" t="s">
        <v>79</v>
      </c>
      <c r="B59" s="66">
        <v>650</v>
      </c>
      <c r="C59" s="20" t="s">
        <v>56</v>
      </c>
      <c r="D59" s="20" t="s">
        <v>54</v>
      </c>
      <c r="E59" s="20" t="s">
        <v>121</v>
      </c>
      <c r="F59" s="20" t="s">
        <v>55</v>
      </c>
      <c r="G59" s="20" t="s">
        <v>60</v>
      </c>
      <c r="H59" s="20" t="s">
        <v>147</v>
      </c>
      <c r="I59" s="20" t="s">
        <v>64</v>
      </c>
      <c r="J59" s="19">
        <v>102</v>
      </c>
      <c r="K59" s="19">
        <v>102</v>
      </c>
      <c r="L59" s="120">
        <f t="shared" si="0"/>
        <v>0</v>
      </c>
      <c r="M59" s="19">
        <v>102</v>
      </c>
      <c r="N59" s="19">
        <v>102</v>
      </c>
    </row>
    <row r="60" spans="1:14" ht="26.25" x14ac:dyDescent="0.25">
      <c r="A60" s="27" t="s">
        <v>148</v>
      </c>
      <c r="B60" s="67">
        <v>650</v>
      </c>
      <c r="C60" s="22" t="s">
        <v>56</v>
      </c>
      <c r="D60" s="22" t="s">
        <v>57</v>
      </c>
      <c r="E60" s="22" t="s">
        <v>49</v>
      </c>
      <c r="F60" s="22" t="s">
        <v>53</v>
      </c>
      <c r="G60" s="22" t="s">
        <v>49</v>
      </c>
      <c r="H60" s="22" t="s">
        <v>94</v>
      </c>
      <c r="I60" s="22" t="s">
        <v>51</v>
      </c>
      <c r="J60" s="18">
        <f>J61</f>
        <v>1329</v>
      </c>
      <c r="K60" s="18"/>
      <c r="L60" s="119">
        <f t="shared" si="0"/>
        <v>0</v>
      </c>
      <c r="M60" s="18">
        <f>M61</f>
        <v>1329</v>
      </c>
      <c r="N60" s="18"/>
    </row>
    <row r="61" spans="1:14" x14ac:dyDescent="0.25">
      <c r="A61" s="25" t="s">
        <v>151</v>
      </c>
      <c r="B61" s="66">
        <v>650</v>
      </c>
      <c r="C61" s="20" t="s">
        <v>56</v>
      </c>
      <c r="D61" s="20" t="s">
        <v>57</v>
      </c>
      <c r="E61" s="20" t="s">
        <v>109</v>
      </c>
      <c r="F61" s="20" t="s">
        <v>55</v>
      </c>
      <c r="G61" s="20" t="s">
        <v>48</v>
      </c>
      <c r="H61" s="20" t="s">
        <v>119</v>
      </c>
      <c r="I61" s="20" t="s">
        <v>51</v>
      </c>
      <c r="J61" s="19">
        <f>J62</f>
        <v>1329</v>
      </c>
      <c r="K61" s="19"/>
      <c r="L61" s="120">
        <f t="shared" si="0"/>
        <v>0</v>
      </c>
      <c r="M61" s="19">
        <f>M62</f>
        <v>1329</v>
      </c>
      <c r="N61" s="19"/>
    </row>
    <row r="62" spans="1:14" ht="26.25" x14ac:dyDescent="0.25">
      <c r="A62" s="25" t="s">
        <v>79</v>
      </c>
      <c r="B62" s="66">
        <v>650</v>
      </c>
      <c r="C62" s="20" t="s">
        <v>56</v>
      </c>
      <c r="D62" s="20" t="s">
        <v>57</v>
      </c>
      <c r="E62" s="20" t="s">
        <v>109</v>
      </c>
      <c r="F62" s="20" t="s">
        <v>55</v>
      </c>
      <c r="G62" s="20" t="s">
        <v>48</v>
      </c>
      <c r="H62" s="20" t="s">
        <v>119</v>
      </c>
      <c r="I62" s="20" t="s">
        <v>64</v>
      </c>
      <c r="J62" s="19">
        <v>1329</v>
      </c>
      <c r="K62" s="19"/>
      <c r="L62" s="120">
        <f t="shared" si="0"/>
        <v>0</v>
      </c>
      <c r="M62" s="19">
        <v>1329</v>
      </c>
      <c r="N62" s="19"/>
    </row>
    <row r="63" spans="1:14" x14ac:dyDescent="0.25">
      <c r="A63" s="49" t="s">
        <v>28</v>
      </c>
      <c r="B63" s="73">
        <v>650</v>
      </c>
      <c r="C63" s="50" t="s">
        <v>54</v>
      </c>
      <c r="D63" s="50" t="s">
        <v>49</v>
      </c>
      <c r="E63" s="50" t="s">
        <v>49</v>
      </c>
      <c r="F63" s="50" t="s">
        <v>53</v>
      </c>
      <c r="G63" s="50" t="s">
        <v>49</v>
      </c>
      <c r="H63" s="50" t="s">
        <v>94</v>
      </c>
      <c r="I63" s="50" t="s">
        <v>51</v>
      </c>
      <c r="J63" s="26">
        <f>J64+J69+J76</f>
        <v>9094.1</v>
      </c>
      <c r="K63" s="26"/>
      <c r="L63" s="118">
        <f t="shared" si="0"/>
        <v>0</v>
      </c>
      <c r="M63" s="26">
        <f>M64+M69+M76</f>
        <v>9094.1</v>
      </c>
      <c r="N63" s="26"/>
    </row>
    <row r="64" spans="1:14" x14ac:dyDescent="0.25">
      <c r="A64" s="42" t="s">
        <v>29</v>
      </c>
      <c r="B64" s="69">
        <v>650</v>
      </c>
      <c r="C64" s="22" t="s">
        <v>54</v>
      </c>
      <c r="D64" s="22" t="s">
        <v>48</v>
      </c>
      <c r="E64" s="22" t="s">
        <v>49</v>
      </c>
      <c r="F64" s="22" t="s">
        <v>53</v>
      </c>
      <c r="G64" s="22" t="s">
        <v>49</v>
      </c>
      <c r="H64" s="22" t="s">
        <v>94</v>
      </c>
      <c r="I64" s="22" t="s">
        <v>51</v>
      </c>
      <c r="J64" s="18">
        <f>J67+J65</f>
        <v>3835.9</v>
      </c>
      <c r="K64" s="18"/>
      <c r="L64" s="119">
        <f t="shared" si="0"/>
        <v>0</v>
      </c>
      <c r="M64" s="18">
        <f>M67+M65</f>
        <v>3835.9</v>
      </c>
      <c r="N64" s="18"/>
    </row>
    <row r="65" spans="1:14" ht="51.75" x14ac:dyDescent="0.25">
      <c r="A65" s="29" t="s">
        <v>192</v>
      </c>
      <c r="B65" s="99" t="s">
        <v>193</v>
      </c>
      <c r="C65" s="20" t="s">
        <v>54</v>
      </c>
      <c r="D65" s="20" t="s">
        <v>48</v>
      </c>
      <c r="E65" s="20" t="s">
        <v>59</v>
      </c>
      <c r="F65" s="20" t="s">
        <v>55</v>
      </c>
      <c r="G65" s="20" t="s">
        <v>48</v>
      </c>
      <c r="H65" s="98" t="s">
        <v>191</v>
      </c>
      <c r="I65" s="20" t="s">
        <v>51</v>
      </c>
      <c r="J65" s="19">
        <f>J66</f>
        <v>3282</v>
      </c>
      <c r="K65" s="19"/>
      <c r="L65" s="120">
        <f t="shared" si="0"/>
        <v>0</v>
      </c>
      <c r="M65" s="19">
        <f>M66</f>
        <v>3282</v>
      </c>
      <c r="N65" s="19"/>
    </row>
    <row r="66" spans="1:14" ht="26.25" x14ac:dyDescent="0.25">
      <c r="A66" s="25" t="s">
        <v>139</v>
      </c>
      <c r="B66" s="99" t="s">
        <v>193</v>
      </c>
      <c r="C66" s="20" t="s">
        <v>54</v>
      </c>
      <c r="D66" s="20" t="s">
        <v>48</v>
      </c>
      <c r="E66" s="20" t="s">
        <v>59</v>
      </c>
      <c r="F66" s="20" t="s">
        <v>55</v>
      </c>
      <c r="G66" s="20" t="s">
        <v>48</v>
      </c>
      <c r="H66" s="98" t="s">
        <v>191</v>
      </c>
      <c r="I66" s="20" t="s">
        <v>88</v>
      </c>
      <c r="J66" s="19">
        <v>3282</v>
      </c>
      <c r="K66" s="19"/>
      <c r="L66" s="120">
        <f t="shared" si="0"/>
        <v>0</v>
      </c>
      <c r="M66" s="19">
        <v>3282</v>
      </c>
      <c r="N66" s="19"/>
    </row>
    <row r="67" spans="1:14" ht="30.75" customHeight="1" x14ac:dyDescent="0.25">
      <c r="A67" s="25" t="s">
        <v>154</v>
      </c>
      <c r="B67" s="66">
        <v>650</v>
      </c>
      <c r="C67" s="20" t="s">
        <v>54</v>
      </c>
      <c r="D67" s="20" t="s">
        <v>48</v>
      </c>
      <c r="E67" s="20" t="s">
        <v>59</v>
      </c>
      <c r="F67" s="20" t="s">
        <v>55</v>
      </c>
      <c r="G67" s="20" t="s">
        <v>48</v>
      </c>
      <c r="H67" s="20" t="s">
        <v>155</v>
      </c>
      <c r="I67" s="20" t="s">
        <v>51</v>
      </c>
      <c r="J67" s="19">
        <f>J68</f>
        <v>553.9</v>
      </c>
      <c r="K67" s="19"/>
      <c r="L67" s="120">
        <f t="shared" si="0"/>
        <v>0</v>
      </c>
      <c r="M67" s="19">
        <f>M68</f>
        <v>553.9</v>
      </c>
      <c r="N67" s="19"/>
    </row>
    <row r="68" spans="1:14" ht="26.25" x14ac:dyDescent="0.25">
      <c r="A68" s="25" t="s">
        <v>139</v>
      </c>
      <c r="B68" s="66">
        <v>650</v>
      </c>
      <c r="C68" s="20" t="s">
        <v>54</v>
      </c>
      <c r="D68" s="20" t="s">
        <v>48</v>
      </c>
      <c r="E68" s="20" t="s">
        <v>59</v>
      </c>
      <c r="F68" s="20" t="s">
        <v>55</v>
      </c>
      <c r="G68" s="20" t="s">
        <v>48</v>
      </c>
      <c r="H68" s="20" t="s">
        <v>155</v>
      </c>
      <c r="I68" s="20" t="s">
        <v>88</v>
      </c>
      <c r="J68" s="19">
        <v>553.9</v>
      </c>
      <c r="K68" s="19"/>
      <c r="L68" s="120">
        <f t="shared" si="0"/>
        <v>0</v>
      </c>
      <c r="M68" s="19">
        <v>553.9</v>
      </c>
      <c r="N68" s="19"/>
    </row>
    <row r="69" spans="1:14" x14ac:dyDescent="0.25">
      <c r="A69" s="27" t="s">
        <v>156</v>
      </c>
      <c r="B69" s="67">
        <v>650</v>
      </c>
      <c r="C69" s="22" t="s">
        <v>54</v>
      </c>
      <c r="D69" s="22" t="s">
        <v>57</v>
      </c>
      <c r="E69" s="22" t="s">
        <v>49</v>
      </c>
      <c r="F69" s="22" t="s">
        <v>53</v>
      </c>
      <c r="G69" s="22" t="s">
        <v>49</v>
      </c>
      <c r="H69" s="22" t="s">
        <v>94</v>
      </c>
      <c r="I69" s="22" t="s">
        <v>51</v>
      </c>
      <c r="J69" s="18">
        <f>J74+J70+J72</f>
        <v>5036.8</v>
      </c>
      <c r="K69" s="18"/>
      <c r="L69" s="119">
        <f t="shared" si="0"/>
        <v>0</v>
      </c>
      <c r="M69" s="18">
        <f>M74+M70+M72</f>
        <v>5036.8</v>
      </c>
      <c r="N69" s="18"/>
    </row>
    <row r="70" spans="1:14" ht="64.5" x14ac:dyDescent="0.25">
      <c r="A70" s="100" t="s">
        <v>207</v>
      </c>
      <c r="B70" s="66">
        <v>650</v>
      </c>
      <c r="C70" s="45" t="s">
        <v>54</v>
      </c>
      <c r="D70" s="45" t="s">
        <v>57</v>
      </c>
      <c r="E70" s="45" t="s">
        <v>158</v>
      </c>
      <c r="F70" s="45" t="s">
        <v>65</v>
      </c>
      <c r="G70" s="45" t="s">
        <v>52</v>
      </c>
      <c r="H70" s="20"/>
      <c r="I70" s="20" t="s">
        <v>51</v>
      </c>
      <c r="J70" s="19">
        <f>J71</f>
        <v>1893.8</v>
      </c>
      <c r="K70" s="19"/>
      <c r="L70" s="120">
        <f t="shared" si="0"/>
        <v>0</v>
      </c>
      <c r="M70" s="19">
        <f>M71</f>
        <v>1893.8</v>
      </c>
      <c r="N70" s="19"/>
    </row>
    <row r="71" spans="1:14" ht="26.25" x14ac:dyDescent="0.25">
      <c r="A71" s="25" t="s">
        <v>79</v>
      </c>
      <c r="B71" s="66">
        <v>650</v>
      </c>
      <c r="C71" s="45" t="s">
        <v>54</v>
      </c>
      <c r="D71" s="45" t="s">
        <v>57</v>
      </c>
      <c r="E71" s="45" t="s">
        <v>158</v>
      </c>
      <c r="F71" s="45" t="s">
        <v>65</v>
      </c>
      <c r="G71" s="45" t="s">
        <v>52</v>
      </c>
      <c r="H71" s="20"/>
      <c r="I71" s="45" t="s">
        <v>64</v>
      </c>
      <c r="J71" s="19">
        <v>1893.8</v>
      </c>
      <c r="K71" s="19"/>
      <c r="L71" s="122">
        <f t="shared" si="0"/>
        <v>0</v>
      </c>
      <c r="M71" s="19">
        <v>1893.8</v>
      </c>
      <c r="N71" s="19"/>
    </row>
    <row r="72" spans="1:14" ht="39" x14ac:dyDescent="0.25">
      <c r="A72" s="25" t="s">
        <v>154</v>
      </c>
      <c r="B72" s="66">
        <v>650</v>
      </c>
      <c r="C72" s="45" t="s">
        <v>54</v>
      </c>
      <c r="D72" s="45" t="s">
        <v>57</v>
      </c>
      <c r="E72" s="45" t="s">
        <v>158</v>
      </c>
      <c r="F72" s="45" t="s">
        <v>65</v>
      </c>
      <c r="G72" s="45" t="s">
        <v>52</v>
      </c>
      <c r="H72" s="20" t="s">
        <v>155</v>
      </c>
      <c r="I72" s="20" t="s">
        <v>51</v>
      </c>
      <c r="J72" s="19">
        <f>J73</f>
        <v>99.7</v>
      </c>
      <c r="K72" s="19"/>
      <c r="L72" s="120">
        <f t="shared" si="0"/>
        <v>0</v>
      </c>
      <c r="M72" s="19">
        <f>M73</f>
        <v>99.7</v>
      </c>
      <c r="N72" s="19"/>
    </row>
    <row r="73" spans="1:14" ht="26.25" x14ac:dyDescent="0.25">
      <c r="A73" s="25" t="s">
        <v>79</v>
      </c>
      <c r="B73" s="66">
        <v>650</v>
      </c>
      <c r="C73" s="45" t="s">
        <v>54</v>
      </c>
      <c r="D73" s="45" t="s">
        <v>57</v>
      </c>
      <c r="E73" s="45" t="s">
        <v>158</v>
      </c>
      <c r="F73" s="45" t="s">
        <v>65</v>
      </c>
      <c r="G73" s="45" t="s">
        <v>52</v>
      </c>
      <c r="H73" s="20" t="s">
        <v>155</v>
      </c>
      <c r="I73" s="45" t="s">
        <v>64</v>
      </c>
      <c r="J73" s="19">
        <v>99.7</v>
      </c>
      <c r="K73" s="19"/>
      <c r="L73" s="122">
        <f t="shared" si="0"/>
        <v>0</v>
      </c>
      <c r="M73" s="19">
        <v>99.7</v>
      </c>
      <c r="N73" s="19"/>
    </row>
    <row r="74" spans="1:14" ht="15.75" customHeight="1" x14ac:dyDescent="0.25">
      <c r="A74" s="25" t="s">
        <v>151</v>
      </c>
      <c r="B74" s="66">
        <v>650</v>
      </c>
      <c r="C74" s="45" t="s">
        <v>54</v>
      </c>
      <c r="D74" s="45" t="s">
        <v>57</v>
      </c>
      <c r="E74" s="45" t="s">
        <v>158</v>
      </c>
      <c r="F74" s="45" t="s">
        <v>65</v>
      </c>
      <c r="G74" s="45" t="s">
        <v>52</v>
      </c>
      <c r="H74" s="45" t="s">
        <v>119</v>
      </c>
      <c r="I74" s="45" t="s">
        <v>51</v>
      </c>
      <c r="J74" s="31">
        <f>J75</f>
        <v>3043.3</v>
      </c>
      <c r="K74" s="31"/>
      <c r="L74" s="122">
        <f t="shared" si="0"/>
        <v>0</v>
      </c>
      <c r="M74" s="31">
        <f>M75</f>
        <v>3043.3</v>
      </c>
      <c r="N74" s="31"/>
    </row>
    <row r="75" spans="1:14" ht="26.25" x14ac:dyDescent="0.25">
      <c r="A75" s="25" t="s">
        <v>79</v>
      </c>
      <c r="B75" s="66">
        <v>650</v>
      </c>
      <c r="C75" s="20" t="s">
        <v>54</v>
      </c>
      <c r="D75" s="20" t="s">
        <v>57</v>
      </c>
      <c r="E75" s="20" t="s">
        <v>158</v>
      </c>
      <c r="F75" s="45" t="s">
        <v>65</v>
      </c>
      <c r="G75" s="45" t="s">
        <v>52</v>
      </c>
      <c r="H75" s="45" t="s">
        <v>119</v>
      </c>
      <c r="I75" s="45" t="s">
        <v>64</v>
      </c>
      <c r="J75" s="31">
        <v>3043.3</v>
      </c>
      <c r="K75" s="31"/>
      <c r="L75" s="122">
        <f t="shared" si="0"/>
        <v>0</v>
      </c>
      <c r="M75" s="31">
        <v>3043.3</v>
      </c>
      <c r="N75" s="31"/>
    </row>
    <row r="76" spans="1:14" ht="25.5" x14ac:dyDescent="0.25">
      <c r="A76" s="32" t="s">
        <v>160</v>
      </c>
      <c r="B76" s="79">
        <v>650</v>
      </c>
      <c r="C76" s="22" t="s">
        <v>54</v>
      </c>
      <c r="D76" s="22" t="s">
        <v>121</v>
      </c>
      <c r="E76" s="22" t="s">
        <v>49</v>
      </c>
      <c r="F76" s="22" t="s">
        <v>53</v>
      </c>
      <c r="G76" s="22" t="s">
        <v>49</v>
      </c>
      <c r="H76" s="22" t="s">
        <v>94</v>
      </c>
      <c r="I76" s="22" t="s">
        <v>51</v>
      </c>
      <c r="J76" s="18">
        <f>J77</f>
        <v>221.4</v>
      </c>
      <c r="K76" s="18"/>
      <c r="L76" s="119">
        <f t="shared" si="0"/>
        <v>0</v>
      </c>
      <c r="M76" s="18">
        <f>M77</f>
        <v>221.4</v>
      </c>
      <c r="N76" s="18"/>
    </row>
    <row r="77" spans="1:14" x14ac:dyDescent="0.25">
      <c r="A77" s="33" t="s">
        <v>34</v>
      </c>
      <c r="B77" s="78">
        <v>650</v>
      </c>
      <c r="C77" s="20" t="s">
        <v>54</v>
      </c>
      <c r="D77" s="20" t="s">
        <v>121</v>
      </c>
      <c r="E77" s="20" t="s">
        <v>72</v>
      </c>
      <c r="F77" s="20" t="s">
        <v>62</v>
      </c>
      <c r="G77" s="20" t="s">
        <v>48</v>
      </c>
      <c r="H77" s="20" t="s">
        <v>164</v>
      </c>
      <c r="I77" s="20" t="s">
        <v>51</v>
      </c>
      <c r="J77" s="19">
        <f>J78</f>
        <v>221.4</v>
      </c>
      <c r="K77" s="19"/>
      <c r="L77" s="120">
        <f t="shared" ref="L77:L105" si="3">M77-J77</f>
        <v>0</v>
      </c>
      <c r="M77" s="19">
        <f>M78</f>
        <v>221.4</v>
      </c>
      <c r="N77" s="19"/>
    </row>
    <row r="78" spans="1:14" ht="26.25" x14ac:dyDescent="0.25">
      <c r="A78" s="25" t="s">
        <v>79</v>
      </c>
      <c r="B78" s="66">
        <v>650</v>
      </c>
      <c r="C78" s="20" t="s">
        <v>54</v>
      </c>
      <c r="D78" s="20" t="s">
        <v>121</v>
      </c>
      <c r="E78" s="20" t="s">
        <v>72</v>
      </c>
      <c r="F78" s="20" t="s">
        <v>62</v>
      </c>
      <c r="G78" s="20" t="s">
        <v>48</v>
      </c>
      <c r="H78" s="20" t="s">
        <v>164</v>
      </c>
      <c r="I78" s="20" t="s">
        <v>64</v>
      </c>
      <c r="J78" s="19">
        <v>221.4</v>
      </c>
      <c r="K78" s="19"/>
      <c r="L78" s="120">
        <f t="shared" si="3"/>
        <v>0</v>
      </c>
      <c r="M78" s="19">
        <v>221.4</v>
      </c>
      <c r="N78" s="19"/>
    </row>
    <row r="79" spans="1:14" x14ac:dyDescent="0.25">
      <c r="A79" s="49" t="s">
        <v>35</v>
      </c>
      <c r="B79" s="73">
        <v>650</v>
      </c>
      <c r="C79" s="50" t="s">
        <v>59</v>
      </c>
      <c r="D79" s="50" t="s">
        <v>49</v>
      </c>
      <c r="E79" s="50" t="s">
        <v>49</v>
      </c>
      <c r="F79" s="50" t="s">
        <v>53</v>
      </c>
      <c r="G79" s="50" t="s">
        <v>49</v>
      </c>
      <c r="H79" s="50" t="s">
        <v>94</v>
      </c>
      <c r="I79" s="50" t="s">
        <v>51</v>
      </c>
      <c r="J79" s="26">
        <f>J80+J87+J94</f>
        <v>4898.5999999999995</v>
      </c>
      <c r="K79" s="26"/>
      <c r="L79" s="118">
        <f t="shared" si="3"/>
        <v>1353.1000000000004</v>
      </c>
      <c r="M79" s="26">
        <f>M80+M87+M94</f>
        <v>6251.7</v>
      </c>
      <c r="N79" s="26"/>
    </row>
    <row r="80" spans="1:14" ht="21" x14ac:dyDescent="0.25">
      <c r="A80" s="34" t="s">
        <v>36</v>
      </c>
      <c r="B80" s="79">
        <v>650</v>
      </c>
      <c r="C80" s="43" t="s">
        <v>59</v>
      </c>
      <c r="D80" s="43" t="s">
        <v>48</v>
      </c>
      <c r="E80" s="43" t="s">
        <v>49</v>
      </c>
      <c r="F80" s="43" t="s">
        <v>53</v>
      </c>
      <c r="G80" s="43" t="s">
        <v>49</v>
      </c>
      <c r="H80" s="43" t="s">
        <v>94</v>
      </c>
      <c r="I80" s="43" t="s">
        <v>51</v>
      </c>
      <c r="J80" s="18">
        <f>J81</f>
        <v>420</v>
      </c>
      <c r="K80" s="18"/>
      <c r="L80" s="123">
        <f t="shared" si="3"/>
        <v>914.09999999999991</v>
      </c>
      <c r="M80" s="18">
        <f>M81+M83+M85</f>
        <v>1334.1</v>
      </c>
      <c r="N80" s="18"/>
    </row>
    <row r="81" spans="1:14" ht="25.5" x14ac:dyDescent="0.25">
      <c r="A81" s="37" t="s">
        <v>167</v>
      </c>
      <c r="B81" s="80">
        <v>650</v>
      </c>
      <c r="C81" s="44" t="s">
        <v>59</v>
      </c>
      <c r="D81" s="44" t="s">
        <v>48</v>
      </c>
      <c r="E81" s="44" t="s">
        <v>57</v>
      </c>
      <c r="F81" s="44" t="s">
        <v>62</v>
      </c>
      <c r="G81" s="44" t="s">
        <v>52</v>
      </c>
      <c r="H81" s="44" t="s">
        <v>168</v>
      </c>
      <c r="I81" s="44" t="s">
        <v>51</v>
      </c>
      <c r="J81" s="31">
        <f>J82</f>
        <v>420</v>
      </c>
      <c r="K81" s="31"/>
      <c r="L81" s="124">
        <f t="shared" si="3"/>
        <v>0</v>
      </c>
      <c r="M81" s="31">
        <f>M82</f>
        <v>420</v>
      </c>
      <c r="N81" s="31"/>
    </row>
    <row r="82" spans="1:14" ht="26.25" x14ac:dyDescent="0.25">
      <c r="A82" s="25" t="s">
        <v>79</v>
      </c>
      <c r="B82" s="66">
        <v>650</v>
      </c>
      <c r="C82" s="44" t="s">
        <v>59</v>
      </c>
      <c r="D82" s="44" t="s">
        <v>48</v>
      </c>
      <c r="E82" s="44" t="s">
        <v>57</v>
      </c>
      <c r="F82" s="44" t="s">
        <v>62</v>
      </c>
      <c r="G82" s="44" t="s">
        <v>52</v>
      </c>
      <c r="H82" s="44" t="s">
        <v>168</v>
      </c>
      <c r="I82" s="44" t="s">
        <v>64</v>
      </c>
      <c r="J82" s="31">
        <v>420</v>
      </c>
      <c r="K82" s="31"/>
      <c r="L82" s="124">
        <f t="shared" si="3"/>
        <v>0</v>
      </c>
      <c r="M82" s="31">
        <v>420</v>
      </c>
      <c r="N82" s="31"/>
    </row>
    <row r="83" spans="1:14" ht="13.5" customHeight="1" x14ac:dyDescent="0.25">
      <c r="A83" s="36" t="s">
        <v>170</v>
      </c>
      <c r="B83" s="66">
        <v>650</v>
      </c>
      <c r="C83" s="45" t="s">
        <v>59</v>
      </c>
      <c r="D83" s="45" t="s">
        <v>48</v>
      </c>
      <c r="E83" s="45" t="s">
        <v>57</v>
      </c>
      <c r="F83" s="45" t="s">
        <v>70</v>
      </c>
      <c r="G83" s="45" t="s">
        <v>52</v>
      </c>
      <c r="H83" s="45" t="s">
        <v>171</v>
      </c>
      <c r="I83" s="45" t="s">
        <v>51</v>
      </c>
      <c r="J83" s="31">
        <f>J84</f>
        <v>0</v>
      </c>
      <c r="K83" s="31"/>
      <c r="L83" s="122">
        <f t="shared" ref="L83:L86" si="4">M83-J83</f>
        <v>633</v>
      </c>
      <c r="M83" s="31">
        <f>M84</f>
        <v>633</v>
      </c>
      <c r="N83" s="31"/>
    </row>
    <row r="84" spans="1:14" ht="39" x14ac:dyDescent="0.25">
      <c r="A84" s="36" t="s">
        <v>208</v>
      </c>
      <c r="B84" s="66">
        <v>650</v>
      </c>
      <c r="C84" s="45" t="s">
        <v>59</v>
      </c>
      <c r="D84" s="45" t="s">
        <v>48</v>
      </c>
      <c r="E84" s="45" t="s">
        <v>57</v>
      </c>
      <c r="F84" s="45" t="s">
        <v>70</v>
      </c>
      <c r="G84" s="45" t="s">
        <v>52</v>
      </c>
      <c r="H84" s="45" t="s">
        <v>171</v>
      </c>
      <c r="I84" s="45" t="s">
        <v>172</v>
      </c>
      <c r="J84" s="31">
        <v>0</v>
      </c>
      <c r="K84" s="31"/>
      <c r="L84" s="122">
        <f t="shared" si="4"/>
        <v>633</v>
      </c>
      <c r="M84" s="31">
        <v>633</v>
      </c>
      <c r="N84" s="31"/>
    </row>
    <row r="85" spans="1:14" ht="26.25" x14ac:dyDescent="0.25">
      <c r="A85" s="25" t="s">
        <v>232</v>
      </c>
      <c r="B85" s="66" t="s">
        <v>193</v>
      </c>
      <c r="C85" s="45" t="s">
        <v>59</v>
      </c>
      <c r="D85" s="45" t="s">
        <v>48</v>
      </c>
      <c r="E85" s="45" t="s">
        <v>57</v>
      </c>
      <c r="F85" s="45" t="s">
        <v>229</v>
      </c>
      <c r="G85" s="45" t="s">
        <v>52</v>
      </c>
      <c r="H85" s="45" t="s">
        <v>119</v>
      </c>
      <c r="I85" s="45" t="s">
        <v>51</v>
      </c>
      <c r="J85" s="31">
        <f>J86</f>
        <v>0</v>
      </c>
      <c r="K85" s="31"/>
      <c r="L85" s="122">
        <f t="shared" si="4"/>
        <v>281.10000000000002</v>
      </c>
      <c r="M85" s="31">
        <f>M86</f>
        <v>281.10000000000002</v>
      </c>
      <c r="N85" s="31"/>
    </row>
    <row r="86" spans="1:14" ht="25.5" x14ac:dyDescent="0.25">
      <c r="A86" s="33" t="s">
        <v>79</v>
      </c>
      <c r="B86" s="66" t="s">
        <v>193</v>
      </c>
      <c r="C86" s="45" t="s">
        <v>59</v>
      </c>
      <c r="D86" s="45" t="s">
        <v>48</v>
      </c>
      <c r="E86" s="45" t="s">
        <v>57</v>
      </c>
      <c r="F86" s="45" t="s">
        <v>229</v>
      </c>
      <c r="G86" s="45" t="s">
        <v>52</v>
      </c>
      <c r="H86" s="45" t="s">
        <v>119</v>
      </c>
      <c r="I86" s="45" t="s">
        <v>64</v>
      </c>
      <c r="J86" s="31">
        <v>0</v>
      </c>
      <c r="K86" s="31"/>
      <c r="L86" s="122">
        <f t="shared" si="4"/>
        <v>281.10000000000002</v>
      </c>
      <c r="M86" s="31">
        <v>281.10000000000002</v>
      </c>
      <c r="N86" s="31"/>
    </row>
    <row r="87" spans="1:14" x14ac:dyDescent="0.25">
      <c r="A87" s="32" t="s">
        <v>38</v>
      </c>
      <c r="B87" s="77">
        <v>650</v>
      </c>
      <c r="C87" s="22" t="s">
        <v>59</v>
      </c>
      <c r="D87" s="22" t="s">
        <v>52</v>
      </c>
      <c r="E87" s="22" t="s">
        <v>49</v>
      </c>
      <c r="F87" s="22" t="s">
        <v>53</v>
      </c>
      <c r="G87" s="22" t="s">
        <v>49</v>
      </c>
      <c r="H87" s="22" t="s">
        <v>94</v>
      </c>
      <c r="I87" s="22" t="s">
        <v>51</v>
      </c>
      <c r="J87" s="18">
        <f>J88+J92+J90</f>
        <v>3289.7999999999997</v>
      </c>
      <c r="K87" s="18"/>
      <c r="L87" s="119">
        <f t="shared" si="3"/>
        <v>0</v>
      </c>
      <c r="M87" s="18">
        <f>M88+M92+M90</f>
        <v>3289.7999999999997</v>
      </c>
      <c r="N87" s="18"/>
    </row>
    <row r="88" spans="1:14" ht="26.25" customHeight="1" x14ac:dyDescent="0.25">
      <c r="A88" s="25" t="s">
        <v>154</v>
      </c>
      <c r="B88" s="66">
        <v>650</v>
      </c>
      <c r="C88" s="45" t="s">
        <v>59</v>
      </c>
      <c r="D88" s="45" t="s">
        <v>52</v>
      </c>
      <c r="E88" s="45" t="s">
        <v>57</v>
      </c>
      <c r="F88" s="45" t="s">
        <v>55</v>
      </c>
      <c r="G88" s="45" t="s">
        <v>52</v>
      </c>
      <c r="H88" s="45" t="s">
        <v>155</v>
      </c>
      <c r="I88" s="45" t="s">
        <v>51</v>
      </c>
      <c r="J88" s="31">
        <f>J89</f>
        <v>148</v>
      </c>
      <c r="K88" s="31"/>
      <c r="L88" s="122">
        <f t="shared" si="3"/>
        <v>0</v>
      </c>
      <c r="M88" s="31">
        <f>M89</f>
        <v>148</v>
      </c>
      <c r="N88" s="31"/>
    </row>
    <row r="89" spans="1:14" ht="26.25" x14ac:dyDescent="0.25">
      <c r="A89" s="25" t="s">
        <v>79</v>
      </c>
      <c r="B89" s="80">
        <v>650</v>
      </c>
      <c r="C89" s="45" t="s">
        <v>59</v>
      </c>
      <c r="D89" s="45" t="s">
        <v>52</v>
      </c>
      <c r="E89" s="45" t="s">
        <v>57</v>
      </c>
      <c r="F89" s="45" t="s">
        <v>55</v>
      </c>
      <c r="G89" s="45" t="s">
        <v>52</v>
      </c>
      <c r="H89" s="45" t="s">
        <v>155</v>
      </c>
      <c r="I89" s="45" t="s">
        <v>64</v>
      </c>
      <c r="J89" s="31">
        <v>148</v>
      </c>
      <c r="K89" s="31"/>
      <c r="L89" s="122">
        <f t="shared" si="3"/>
        <v>0</v>
      </c>
      <c r="M89" s="31">
        <v>148</v>
      </c>
      <c r="N89" s="31"/>
    </row>
    <row r="90" spans="1:14" ht="51" x14ac:dyDescent="0.25">
      <c r="A90" s="17" t="s">
        <v>194</v>
      </c>
      <c r="B90" s="66" t="s">
        <v>193</v>
      </c>
      <c r="C90" s="45" t="s">
        <v>59</v>
      </c>
      <c r="D90" s="45" t="s">
        <v>52</v>
      </c>
      <c r="E90" s="45" t="s">
        <v>57</v>
      </c>
      <c r="F90" s="45" t="s">
        <v>55</v>
      </c>
      <c r="G90" s="45" t="s">
        <v>52</v>
      </c>
      <c r="H90" s="45" t="s">
        <v>195</v>
      </c>
      <c r="I90" s="45" t="s">
        <v>51</v>
      </c>
      <c r="J90" s="31">
        <f>J91</f>
        <v>2811.7</v>
      </c>
      <c r="K90" s="31"/>
      <c r="L90" s="122">
        <f t="shared" si="3"/>
        <v>0</v>
      </c>
      <c r="M90" s="31">
        <f>M91</f>
        <v>2811.7</v>
      </c>
      <c r="N90" s="31"/>
    </row>
    <row r="91" spans="1:14" ht="26.25" x14ac:dyDescent="0.25">
      <c r="A91" s="25" t="s">
        <v>79</v>
      </c>
      <c r="B91" s="66" t="s">
        <v>193</v>
      </c>
      <c r="C91" s="45" t="s">
        <v>59</v>
      </c>
      <c r="D91" s="45" t="s">
        <v>52</v>
      </c>
      <c r="E91" s="45" t="s">
        <v>57</v>
      </c>
      <c r="F91" s="45" t="s">
        <v>55</v>
      </c>
      <c r="G91" s="45" t="s">
        <v>52</v>
      </c>
      <c r="H91" s="45" t="s">
        <v>195</v>
      </c>
      <c r="I91" s="45" t="s">
        <v>64</v>
      </c>
      <c r="J91" s="31">
        <v>2811.7</v>
      </c>
      <c r="K91" s="31"/>
      <c r="L91" s="122">
        <f t="shared" si="3"/>
        <v>0</v>
      </c>
      <c r="M91" s="31">
        <v>2811.7</v>
      </c>
      <c r="N91" s="31"/>
    </row>
    <row r="92" spans="1:14" ht="14.25" customHeight="1" x14ac:dyDescent="0.25">
      <c r="A92" s="36" t="s">
        <v>170</v>
      </c>
      <c r="B92" s="66">
        <v>650</v>
      </c>
      <c r="C92" s="45" t="s">
        <v>59</v>
      </c>
      <c r="D92" s="45" t="s">
        <v>52</v>
      </c>
      <c r="E92" s="45" t="s">
        <v>57</v>
      </c>
      <c r="F92" s="45" t="s">
        <v>70</v>
      </c>
      <c r="G92" s="45" t="s">
        <v>52</v>
      </c>
      <c r="H92" s="45" t="s">
        <v>171</v>
      </c>
      <c r="I92" s="45" t="s">
        <v>51</v>
      </c>
      <c r="J92" s="31">
        <f>J93</f>
        <v>330.1</v>
      </c>
      <c r="K92" s="31"/>
      <c r="L92" s="122">
        <f t="shared" si="3"/>
        <v>0</v>
      </c>
      <c r="M92" s="31">
        <f>M93</f>
        <v>330.1</v>
      </c>
      <c r="N92" s="31"/>
    </row>
    <row r="93" spans="1:14" ht="39" x14ac:dyDescent="0.25">
      <c r="A93" s="36" t="s">
        <v>208</v>
      </c>
      <c r="B93" s="66">
        <v>650</v>
      </c>
      <c r="C93" s="45" t="s">
        <v>59</v>
      </c>
      <c r="D93" s="45" t="s">
        <v>52</v>
      </c>
      <c r="E93" s="45" t="s">
        <v>57</v>
      </c>
      <c r="F93" s="45" t="s">
        <v>70</v>
      </c>
      <c r="G93" s="45" t="s">
        <v>52</v>
      </c>
      <c r="H93" s="45" t="s">
        <v>171</v>
      </c>
      <c r="I93" s="45" t="s">
        <v>172</v>
      </c>
      <c r="J93" s="31">
        <v>330.1</v>
      </c>
      <c r="K93" s="31"/>
      <c r="L93" s="122">
        <f t="shared" si="3"/>
        <v>0</v>
      </c>
      <c r="M93" s="31">
        <v>330.1</v>
      </c>
      <c r="N93" s="31"/>
    </row>
    <row r="94" spans="1:14" x14ac:dyDescent="0.25">
      <c r="A94" s="32" t="s">
        <v>39</v>
      </c>
      <c r="B94" s="77">
        <v>650</v>
      </c>
      <c r="C94" s="22" t="s">
        <v>59</v>
      </c>
      <c r="D94" s="22" t="s">
        <v>56</v>
      </c>
      <c r="E94" s="22" t="s">
        <v>49</v>
      </c>
      <c r="F94" s="22" t="s">
        <v>53</v>
      </c>
      <c r="G94" s="22" t="s">
        <v>49</v>
      </c>
      <c r="H94" s="22" t="s">
        <v>94</v>
      </c>
      <c r="I94" s="22" t="s">
        <v>51</v>
      </c>
      <c r="J94" s="18">
        <f>J95+J97+J99</f>
        <v>1188.8</v>
      </c>
      <c r="K94" s="18"/>
      <c r="L94" s="119">
        <f t="shared" si="3"/>
        <v>439</v>
      </c>
      <c r="M94" s="18">
        <f>M95+M97+M99</f>
        <v>1627.8</v>
      </c>
      <c r="N94" s="18"/>
    </row>
    <row r="95" spans="1:14" x14ac:dyDescent="0.25">
      <c r="A95" s="25" t="s">
        <v>151</v>
      </c>
      <c r="B95" s="66">
        <v>650</v>
      </c>
      <c r="C95" s="20" t="s">
        <v>59</v>
      </c>
      <c r="D95" s="20" t="s">
        <v>56</v>
      </c>
      <c r="E95" s="20" t="s">
        <v>177</v>
      </c>
      <c r="F95" s="20" t="s">
        <v>71</v>
      </c>
      <c r="G95" s="20" t="s">
        <v>48</v>
      </c>
      <c r="H95" s="20" t="s">
        <v>119</v>
      </c>
      <c r="I95" s="20" t="s">
        <v>51</v>
      </c>
      <c r="J95" s="19">
        <f>J96</f>
        <v>120.8</v>
      </c>
      <c r="K95" s="19"/>
      <c r="L95" s="120">
        <f t="shared" si="3"/>
        <v>0</v>
      </c>
      <c r="M95" s="19">
        <f>M96</f>
        <v>120.8</v>
      </c>
      <c r="N95" s="19"/>
    </row>
    <row r="96" spans="1:14" ht="26.25" x14ac:dyDescent="0.25">
      <c r="A96" s="25" t="s">
        <v>79</v>
      </c>
      <c r="B96" s="66">
        <v>650</v>
      </c>
      <c r="C96" s="20" t="s">
        <v>59</v>
      </c>
      <c r="D96" s="20" t="s">
        <v>56</v>
      </c>
      <c r="E96" s="20" t="s">
        <v>177</v>
      </c>
      <c r="F96" s="20" t="s">
        <v>71</v>
      </c>
      <c r="G96" s="20" t="s">
        <v>48</v>
      </c>
      <c r="H96" s="20" t="s">
        <v>119</v>
      </c>
      <c r="I96" s="20" t="s">
        <v>64</v>
      </c>
      <c r="J96" s="19">
        <v>120.8</v>
      </c>
      <c r="K96" s="19"/>
      <c r="L96" s="120">
        <f t="shared" si="3"/>
        <v>0</v>
      </c>
      <c r="M96" s="19">
        <v>120.8</v>
      </c>
      <c r="N96" s="19"/>
    </row>
    <row r="97" spans="1:14" ht="15.75" customHeight="1" x14ac:dyDescent="0.25">
      <c r="A97" s="25" t="s">
        <v>151</v>
      </c>
      <c r="B97" s="66">
        <v>650</v>
      </c>
      <c r="C97" s="45" t="s">
        <v>59</v>
      </c>
      <c r="D97" s="45" t="s">
        <v>56</v>
      </c>
      <c r="E97" s="45" t="s">
        <v>158</v>
      </c>
      <c r="F97" s="45" t="s">
        <v>65</v>
      </c>
      <c r="G97" s="45" t="s">
        <v>52</v>
      </c>
      <c r="H97" s="45" t="s">
        <v>119</v>
      </c>
      <c r="I97" s="20" t="s">
        <v>51</v>
      </c>
      <c r="J97" s="19">
        <f>J98</f>
        <v>1018</v>
      </c>
      <c r="K97" s="19"/>
      <c r="L97" s="120">
        <f t="shared" si="3"/>
        <v>0</v>
      </c>
      <c r="M97" s="19">
        <f>M98</f>
        <v>1018</v>
      </c>
      <c r="N97" s="19"/>
    </row>
    <row r="98" spans="1:14" ht="26.25" x14ac:dyDescent="0.25">
      <c r="A98" s="25" t="s">
        <v>79</v>
      </c>
      <c r="B98" s="66">
        <v>650</v>
      </c>
      <c r="C98" s="20" t="s">
        <v>59</v>
      </c>
      <c r="D98" s="20" t="s">
        <v>56</v>
      </c>
      <c r="E98" s="45" t="s">
        <v>158</v>
      </c>
      <c r="F98" s="45" t="s">
        <v>65</v>
      </c>
      <c r="G98" s="45" t="s">
        <v>52</v>
      </c>
      <c r="H98" s="45" t="s">
        <v>119</v>
      </c>
      <c r="I98" s="20" t="s">
        <v>64</v>
      </c>
      <c r="J98" s="19">
        <v>1018</v>
      </c>
      <c r="K98" s="19"/>
      <c r="L98" s="120">
        <f t="shared" si="3"/>
        <v>0</v>
      </c>
      <c r="M98" s="19">
        <v>1018</v>
      </c>
      <c r="N98" s="19"/>
    </row>
    <row r="99" spans="1:14" x14ac:dyDescent="0.25">
      <c r="A99" s="25" t="s">
        <v>151</v>
      </c>
      <c r="B99" s="66">
        <v>650</v>
      </c>
      <c r="C99" s="20" t="s">
        <v>59</v>
      </c>
      <c r="D99" s="20" t="s">
        <v>56</v>
      </c>
      <c r="E99" s="20" t="s">
        <v>175</v>
      </c>
      <c r="F99" s="20" t="s">
        <v>53</v>
      </c>
      <c r="G99" s="20" t="s">
        <v>48</v>
      </c>
      <c r="H99" s="20" t="s">
        <v>119</v>
      </c>
      <c r="I99" s="20" t="s">
        <v>51</v>
      </c>
      <c r="J99" s="19">
        <f>J100</f>
        <v>50</v>
      </c>
      <c r="K99" s="19"/>
      <c r="L99" s="120">
        <f t="shared" si="3"/>
        <v>439</v>
      </c>
      <c r="M99" s="19">
        <f>M100</f>
        <v>489</v>
      </c>
      <c r="N99" s="19"/>
    </row>
    <row r="100" spans="1:14" ht="26.25" x14ac:dyDescent="0.25">
      <c r="A100" s="25" t="s">
        <v>79</v>
      </c>
      <c r="B100" s="66">
        <v>650</v>
      </c>
      <c r="C100" s="20" t="s">
        <v>59</v>
      </c>
      <c r="D100" s="20" t="s">
        <v>56</v>
      </c>
      <c r="E100" s="20" t="s">
        <v>175</v>
      </c>
      <c r="F100" s="20" t="s">
        <v>53</v>
      </c>
      <c r="G100" s="20" t="s">
        <v>48</v>
      </c>
      <c r="H100" s="20" t="s">
        <v>119</v>
      </c>
      <c r="I100" s="20" t="s">
        <v>64</v>
      </c>
      <c r="J100" s="19">
        <v>50</v>
      </c>
      <c r="K100" s="19"/>
      <c r="L100" s="120">
        <f t="shared" si="3"/>
        <v>439</v>
      </c>
      <c r="M100" s="19">
        <f>50+439</f>
        <v>489</v>
      </c>
      <c r="N100" s="19"/>
    </row>
    <row r="101" spans="1:14" x14ac:dyDescent="0.25">
      <c r="A101" s="49" t="s">
        <v>40</v>
      </c>
      <c r="B101" s="73">
        <v>650</v>
      </c>
      <c r="C101" s="50" t="s">
        <v>121</v>
      </c>
      <c r="D101" s="50" t="s">
        <v>49</v>
      </c>
      <c r="E101" s="50" t="s">
        <v>49</v>
      </c>
      <c r="F101" s="50" t="s">
        <v>53</v>
      </c>
      <c r="G101" s="50" t="s">
        <v>49</v>
      </c>
      <c r="H101" s="50" t="s">
        <v>94</v>
      </c>
      <c r="I101" s="50" t="s">
        <v>51</v>
      </c>
      <c r="J101" s="26">
        <f>J102</f>
        <v>180</v>
      </c>
      <c r="K101" s="26"/>
      <c r="L101" s="118">
        <f t="shared" si="3"/>
        <v>0</v>
      </c>
      <c r="M101" s="26">
        <f>M102</f>
        <v>180</v>
      </c>
      <c r="N101" s="26"/>
    </row>
    <row r="102" spans="1:14" x14ac:dyDescent="0.25">
      <c r="A102" s="27" t="s">
        <v>41</v>
      </c>
      <c r="B102" s="67">
        <v>650</v>
      </c>
      <c r="C102" s="22" t="s">
        <v>121</v>
      </c>
      <c r="D102" s="22" t="s">
        <v>48</v>
      </c>
      <c r="E102" s="22" t="s">
        <v>49</v>
      </c>
      <c r="F102" s="22" t="s">
        <v>53</v>
      </c>
      <c r="G102" s="22" t="s">
        <v>49</v>
      </c>
      <c r="H102" s="22" t="s">
        <v>94</v>
      </c>
      <c r="I102" s="22" t="s">
        <v>51</v>
      </c>
      <c r="J102" s="18">
        <f>J103</f>
        <v>180</v>
      </c>
      <c r="K102" s="18"/>
      <c r="L102" s="119">
        <f t="shared" si="3"/>
        <v>0</v>
      </c>
      <c r="M102" s="18">
        <f>M103</f>
        <v>180</v>
      </c>
      <c r="N102" s="18"/>
    </row>
    <row r="103" spans="1:14" x14ac:dyDescent="0.25">
      <c r="A103" s="25" t="s">
        <v>19</v>
      </c>
      <c r="B103" s="66">
        <v>650</v>
      </c>
      <c r="C103" s="20" t="s">
        <v>121</v>
      </c>
      <c r="D103" s="20" t="s">
        <v>48</v>
      </c>
      <c r="E103" s="20" t="s">
        <v>96</v>
      </c>
      <c r="F103" s="20" t="s">
        <v>55</v>
      </c>
      <c r="G103" s="20" t="s">
        <v>48</v>
      </c>
      <c r="H103" s="20" t="s">
        <v>135</v>
      </c>
      <c r="I103" s="20" t="s">
        <v>51</v>
      </c>
      <c r="J103" s="19">
        <f>J104</f>
        <v>180</v>
      </c>
      <c r="K103" s="19"/>
      <c r="L103" s="120">
        <f t="shared" si="3"/>
        <v>0</v>
      </c>
      <c r="M103" s="19">
        <f>M104</f>
        <v>180</v>
      </c>
      <c r="N103" s="19"/>
    </row>
    <row r="104" spans="1:14" ht="26.25" x14ac:dyDescent="0.25">
      <c r="A104" s="25" t="s">
        <v>43</v>
      </c>
      <c r="B104" s="66">
        <v>650</v>
      </c>
      <c r="C104" s="20" t="s">
        <v>121</v>
      </c>
      <c r="D104" s="20" t="s">
        <v>48</v>
      </c>
      <c r="E104" s="20" t="s">
        <v>96</v>
      </c>
      <c r="F104" s="20" t="s">
        <v>55</v>
      </c>
      <c r="G104" s="20" t="s">
        <v>48</v>
      </c>
      <c r="H104" s="20" t="s">
        <v>135</v>
      </c>
      <c r="I104" s="20" t="s">
        <v>180</v>
      </c>
      <c r="J104" s="19">
        <v>180</v>
      </c>
      <c r="K104" s="19"/>
      <c r="L104" s="120">
        <f t="shared" si="3"/>
        <v>0</v>
      </c>
      <c r="M104" s="19">
        <v>180</v>
      </c>
      <c r="N104" s="19"/>
    </row>
    <row r="105" spans="1:14" x14ac:dyDescent="0.25">
      <c r="A105" s="34" t="s">
        <v>183</v>
      </c>
      <c r="B105" s="79"/>
      <c r="C105" s="58"/>
      <c r="D105" s="58"/>
      <c r="E105" s="20"/>
      <c r="F105" s="20"/>
      <c r="G105" s="20"/>
      <c r="H105" s="20"/>
      <c r="I105" s="58"/>
      <c r="J105" s="18">
        <f>J12+J52+J56+J63+J79+J101</f>
        <v>43341.599999999999</v>
      </c>
      <c r="K105" s="18">
        <f>K12+K52+K56+K63+K79+K101</f>
        <v>890</v>
      </c>
      <c r="L105" s="120">
        <f t="shared" si="3"/>
        <v>1750.3999999999942</v>
      </c>
      <c r="M105" s="18">
        <f>M12+M52+M56+M63+M79+M101</f>
        <v>45091.999999999993</v>
      </c>
      <c r="N105" s="18">
        <f>N12+N52+N56+N63+N79+N101</f>
        <v>890</v>
      </c>
    </row>
    <row r="107" spans="1:14" x14ac:dyDescent="0.25">
      <c r="M107" s="106"/>
    </row>
  </sheetData>
  <mergeCells count="16">
    <mergeCell ref="H1:N1"/>
    <mergeCell ref="J8:J9"/>
    <mergeCell ref="K8:K9"/>
    <mergeCell ref="L8:L9"/>
    <mergeCell ref="N8:N9"/>
    <mergeCell ref="B8:B9"/>
    <mergeCell ref="A7:N7"/>
    <mergeCell ref="A2:A4"/>
    <mergeCell ref="A5:M5"/>
    <mergeCell ref="M8:M9"/>
    <mergeCell ref="A8:A9"/>
    <mergeCell ref="C8:C9"/>
    <mergeCell ref="D8:D9"/>
    <mergeCell ref="E8:H8"/>
    <mergeCell ref="I8:I9"/>
    <mergeCell ref="G2:N4"/>
  </mergeCells>
  <pageMargins left="0.7" right="0.7" top="0.75" bottom="0.75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E19" sqref="E19"/>
    </sheetView>
  </sheetViews>
  <sheetFormatPr defaultRowHeight="15" x14ac:dyDescent="0.25"/>
  <cols>
    <col min="1" max="1" width="30.5703125" customWidth="1"/>
    <col min="2" max="2" width="42.7109375" customWidth="1"/>
    <col min="3" max="3" width="21" customWidth="1"/>
    <col min="4" max="4" width="17.42578125" customWidth="1"/>
    <col min="5" max="5" width="21.42578125" customWidth="1"/>
  </cols>
  <sheetData>
    <row r="1" spans="1:5" x14ac:dyDescent="0.25">
      <c r="E1" s="109" t="s">
        <v>222</v>
      </c>
    </row>
    <row r="2" spans="1:5" ht="76.5" x14ac:dyDescent="0.25">
      <c r="E2" s="109" t="s">
        <v>217</v>
      </c>
    </row>
    <row r="3" spans="1:5" ht="18.75" x14ac:dyDescent="0.25">
      <c r="A3" s="12"/>
    </row>
    <row r="4" spans="1:5" ht="54.75" customHeight="1" x14ac:dyDescent="0.25">
      <c r="A4" s="149" t="s">
        <v>93</v>
      </c>
      <c r="B4" s="150"/>
      <c r="C4" s="150"/>
      <c r="D4" s="150"/>
      <c r="E4" s="150"/>
    </row>
    <row r="5" spans="1:5" x14ac:dyDescent="0.25">
      <c r="A5" s="1"/>
      <c r="B5" s="13"/>
      <c r="C5" s="13"/>
      <c r="D5" s="13"/>
      <c r="E5" s="1"/>
    </row>
    <row r="6" spans="1:5" x14ac:dyDescent="0.25">
      <c r="A6" s="1"/>
      <c r="B6" s="1"/>
      <c r="C6" s="1"/>
      <c r="D6" s="1"/>
      <c r="E6" s="14" t="s">
        <v>77</v>
      </c>
    </row>
    <row r="7" spans="1:5" ht="51" x14ac:dyDescent="0.25">
      <c r="A7" s="92" t="s">
        <v>80</v>
      </c>
      <c r="B7" s="93" t="s">
        <v>81</v>
      </c>
      <c r="C7" s="108" t="s">
        <v>223</v>
      </c>
      <c r="D7" s="108" t="s">
        <v>224</v>
      </c>
      <c r="E7" s="108" t="s">
        <v>225</v>
      </c>
    </row>
    <row r="8" spans="1:5" ht="25.5" x14ac:dyDescent="0.25">
      <c r="A8" s="92" t="s">
        <v>82</v>
      </c>
      <c r="B8" s="93" t="s">
        <v>83</v>
      </c>
      <c r="C8" s="110">
        <f>C9-C10</f>
        <v>0</v>
      </c>
      <c r="D8" s="110">
        <f>E8-C8</f>
        <v>1750.4</v>
      </c>
      <c r="E8" s="110">
        <f>E9-E10</f>
        <v>1750.4</v>
      </c>
    </row>
    <row r="9" spans="1:5" ht="25.5" x14ac:dyDescent="0.25">
      <c r="A9" s="95" t="s">
        <v>84</v>
      </c>
      <c r="B9" s="104" t="s">
        <v>202</v>
      </c>
      <c r="C9" s="96">
        <v>0</v>
      </c>
      <c r="D9" s="111">
        <f t="shared" ref="D9:D11" si="0">E9-C9</f>
        <v>0</v>
      </c>
      <c r="E9" s="96">
        <v>0</v>
      </c>
    </row>
    <row r="10" spans="1:5" ht="25.5" x14ac:dyDescent="0.25">
      <c r="A10" s="95" t="s">
        <v>85</v>
      </c>
      <c r="B10" s="104" t="s">
        <v>203</v>
      </c>
      <c r="C10" s="96">
        <v>0</v>
      </c>
      <c r="D10" s="111">
        <f t="shared" si="0"/>
        <v>-1750.4</v>
      </c>
      <c r="E10" s="96">
        <v>-1750.4</v>
      </c>
    </row>
    <row r="11" spans="1:5" x14ac:dyDescent="0.25">
      <c r="A11" s="97"/>
      <c r="B11" s="93" t="s">
        <v>86</v>
      </c>
      <c r="C11" s="94">
        <f>C8</f>
        <v>0</v>
      </c>
      <c r="D11" s="94">
        <f t="shared" si="0"/>
        <v>1750.4</v>
      </c>
      <c r="E11" s="94">
        <f>E8</f>
        <v>1750.4</v>
      </c>
    </row>
  </sheetData>
  <mergeCells count="1">
    <mergeCell ref="A4:E4"/>
  </mergeCells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Приложение 6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2015-12-21T11:18:01Z</cp:lastPrinted>
  <dcterms:created xsi:type="dcterms:W3CDTF">2014-11-05T03:19:02Z</dcterms:created>
  <dcterms:modified xsi:type="dcterms:W3CDTF">2016-01-25T10:40:36Z</dcterms:modified>
</cp:coreProperties>
</file>