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filterPrivacy="1" defaultThemeVersion="124226"/>
  <xr:revisionPtr revIDLastSave="0" documentId="13_ncr:1_{FE181130-AF4E-4A43-ACAA-9DD994925061}" xr6:coauthVersionLast="45" xr6:coauthVersionMax="45" xr10:uidLastSave="{00000000-0000-0000-0000-000000000000}"/>
  <bookViews>
    <workbookView xWindow="-120" yWindow="-120" windowWidth="29040" windowHeight="15525" xr2:uid="{00000000-000D-0000-FFFF-FFFF00000000}"/>
  </bookViews>
  <sheets>
    <sheet name="Приложение 1" sheetId="1" r:id="rId1"/>
    <sheet name="Приложение 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2" i="1" l="1"/>
  <c r="G30" i="2"/>
  <c r="H30" i="2"/>
  <c r="I30" i="2"/>
  <c r="J30" i="2"/>
  <c r="K30" i="2"/>
  <c r="L30" i="2"/>
  <c r="M30" i="2"/>
  <c r="G31" i="2"/>
  <c r="H31" i="2"/>
  <c r="I31" i="2"/>
  <c r="J31" i="2"/>
  <c r="K31" i="2"/>
  <c r="L31" i="2"/>
  <c r="M31" i="2"/>
  <c r="F31" i="2"/>
  <c r="F30" i="2"/>
  <c r="M26" i="2"/>
  <c r="L26" i="2"/>
  <c r="K26" i="2"/>
  <c r="J26" i="2"/>
  <c r="I26" i="2"/>
  <c r="H26" i="2"/>
  <c r="G26" i="2"/>
  <c r="F26" i="2"/>
  <c r="M23" i="2"/>
  <c r="L23" i="2"/>
  <c r="K23" i="2"/>
  <c r="J23" i="2"/>
  <c r="I23" i="2"/>
  <c r="H23" i="2"/>
  <c r="G23" i="2"/>
  <c r="F23" i="2"/>
  <c r="E28" i="2"/>
  <c r="E27" i="2"/>
  <c r="E25" i="2"/>
  <c r="E24" i="2"/>
  <c r="M20" i="2"/>
  <c r="L20" i="2"/>
  <c r="K20" i="2"/>
  <c r="J20" i="2"/>
  <c r="I20" i="2"/>
  <c r="H20" i="2"/>
  <c r="G20" i="2"/>
  <c r="F20" i="2"/>
  <c r="E22" i="2"/>
  <c r="E21" i="2"/>
  <c r="E26" i="2" l="1"/>
  <c r="E23" i="2"/>
  <c r="E20" i="2"/>
  <c r="L11" i="1"/>
  <c r="G55" i="2"/>
  <c r="G58" i="2" s="1"/>
  <c r="H55" i="2"/>
  <c r="H58" i="2" s="1"/>
  <c r="I55" i="2"/>
  <c r="I58" i="2" s="1"/>
  <c r="J55" i="2"/>
  <c r="J58" i="2" s="1"/>
  <c r="K55" i="2"/>
  <c r="K58" i="2" s="1"/>
  <c r="L55" i="2"/>
  <c r="L58" i="2" s="1"/>
  <c r="M55" i="2"/>
  <c r="M58" i="2" s="1"/>
  <c r="G56" i="2"/>
  <c r="G59" i="2" s="1"/>
  <c r="H56" i="2"/>
  <c r="I56" i="2"/>
  <c r="I59" i="2" s="1"/>
  <c r="J56" i="2"/>
  <c r="J59" i="2" s="1"/>
  <c r="K56" i="2"/>
  <c r="K59" i="2" s="1"/>
  <c r="L56" i="2"/>
  <c r="L59" i="2" s="1"/>
  <c r="M56" i="2"/>
  <c r="M59" i="2" s="1"/>
  <c r="F56" i="2"/>
  <c r="F59" i="2" s="1"/>
  <c r="F55" i="2"/>
  <c r="F54" i="2" s="1"/>
  <c r="M51" i="2"/>
  <c r="L51" i="2"/>
  <c r="K51" i="2"/>
  <c r="J51" i="2"/>
  <c r="I51" i="2"/>
  <c r="H51" i="2"/>
  <c r="G51" i="2"/>
  <c r="F51" i="2"/>
  <c r="E53" i="2"/>
  <c r="E52" i="2"/>
  <c r="F42" i="2"/>
  <c r="I54" i="2" l="1"/>
  <c r="L54" i="2"/>
  <c r="F58" i="2"/>
  <c r="E58" i="2" s="1"/>
  <c r="H54" i="2"/>
  <c r="J57" i="2"/>
  <c r="K57" i="2"/>
  <c r="G57" i="2"/>
  <c r="M57" i="2"/>
  <c r="I57" i="2"/>
  <c r="L57" i="2"/>
  <c r="H59" i="2"/>
  <c r="H57" i="2" s="1"/>
  <c r="J54" i="2"/>
  <c r="M54" i="2"/>
  <c r="K54" i="2"/>
  <c r="E51" i="2"/>
  <c r="E55" i="2"/>
  <c r="G54" i="2"/>
  <c r="E56" i="2"/>
  <c r="G44" i="2"/>
  <c r="G47" i="2" s="1"/>
  <c r="H44" i="2"/>
  <c r="H47" i="2" s="1"/>
  <c r="I44" i="2"/>
  <c r="I47" i="2" s="1"/>
  <c r="J44" i="2"/>
  <c r="J47" i="2" s="1"/>
  <c r="K44" i="2"/>
  <c r="K47" i="2" s="1"/>
  <c r="L44" i="2"/>
  <c r="L47" i="2" s="1"/>
  <c r="M44" i="2"/>
  <c r="M47" i="2" s="1"/>
  <c r="F44" i="2"/>
  <c r="F47" i="2" s="1"/>
  <c r="F57" i="2" l="1"/>
  <c r="E57" i="2" s="1"/>
  <c r="E59" i="2"/>
  <c r="E54" i="2"/>
  <c r="E47" i="2"/>
  <c r="E44" i="2"/>
  <c r="E41" i="2"/>
  <c r="E38" i="2"/>
  <c r="F40" i="2"/>
  <c r="J29" i="2"/>
  <c r="M29" i="2"/>
  <c r="G29" i="2"/>
  <c r="K29" i="2"/>
  <c r="F29" i="2"/>
  <c r="F33" i="2"/>
  <c r="F61" i="2" s="1"/>
  <c r="G33" i="2"/>
  <c r="G61" i="2" s="1"/>
  <c r="H33" i="2"/>
  <c r="H61" i="2" s="1"/>
  <c r="I33" i="2"/>
  <c r="I61" i="2" s="1"/>
  <c r="K33" i="2"/>
  <c r="K61" i="2" s="1"/>
  <c r="L33" i="2"/>
  <c r="L61" i="2" s="1"/>
  <c r="E30" i="2"/>
  <c r="L29" i="2"/>
  <c r="I29" i="2"/>
  <c r="H29" i="2"/>
  <c r="M17" i="2"/>
  <c r="L17" i="2"/>
  <c r="K17" i="2"/>
  <c r="J17" i="2"/>
  <c r="I17" i="2"/>
  <c r="H17" i="2"/>
  <c r="G17" i="2"/>
  <c r="F17" i="2"/>
  <c r="M14" i="2"/>
  <c r="L14" i="2"/>
  <c r="K14" i="2"/>
  <c r="J14" i="2"/>
  <c r="I14" i="2"/>
  <c r="H14" i="2"/>
  <c r="G14" i="2"/>
  <c r="F14" i="2"/>
  <c r="G11" i="2"/>
  <c r="H11" i="2"/>
  <c r="I11" i="2"/>
  <c r="J11" i="2"/>
  <c r="K11" i="2"/>
  <c r="L11" i="2"/>
  <c r="M11" i="2"/>
  <c r="F11" i="2"/>
  <c r="E19" i="2"/>
  <c r="E18" i="2"/>
  <c r="E15" i="2"/>
  <c r="E12" i="2"/>
  <c r="E17" i="2" l="1"/>
  <c r="M33" i="2"/>
  <c r="M61" i="2" s="1"/>
  <c r="J33" i="2"/>
  <c r="J61" i="2" s="1"/>
  <c r="E29" i="2"/>
  <c r="L10" i="1"/>
  <c r="E16" i="2"/>
  <c r="E33" i="2" l="1"/>
  <c r="E61" i="2"/>
  <c r="E14" i="2"/>
  <c r="H34" i="2"/>
  <c r="E31" i="2"/>
  <c r="E13" i="2"/>
  <c r="E39" i="2"/>
  <c r="E42" i="2"/>
  <c r="G45" i="2"/>
  <c r="H45" i="2"/>
  <c r="I45" i="2"/>
  <c r="I43" i="2" s="1"/>
  <c r="J45" i="2"/>
  <c r="J43" i="2" s="1"/>
  <c r="K45" i="2"/>
  <c r="L45" i="2"/>
  <c r="M45" i="2"/>
  <c r="M43" i="2" s="1"/>
  <c r="F45" i="2"/>
  <c r="I40" i="2"/>
  <c r="H40" i="2"/>
  <c r="G40" i="2"/>
  <c r="G37" i="2"/>
  <c r="H37" i="2"/>
  <c r="I37" i="2"/>
  <c r="F37" i="2"/>
  <c r="G34" i="2"/>
  <c r="I34" i="2"/>
  <c r="L8" i="1"/>
  <c r="L9" i="1"/>
  <c r="L7" i="1"/>
  <c r="G32" i="2" l="1"/>
  <c r="H32" i="2"/>
  <c r="H62" i="2"/>
  <c r="H60" i="2" s="1"/>
  <c r="I32" i="2"/>
  <c r="G48" i="2"/>
  <c r="G46" i="2" s="1"/>
  <c r="G43" i="2"/>
  <c r="L48" i="2"/>
  <c r="L46" i="2" s="1"/>
  <c r="L43" i="2"/>
  <c r="H48" i="2"/>
  <c r="H46" i="2" s="1"/>
  <c r="H43" i="2"/>
  <c r="K48" i="2"/>
  <c r="K46" i="2" s="1"/>
  <c r="K43" i="2"/>
  <c r="F48" i="2"/>
  <c r="F43" i="2"/>
  <c r="I48" i="2"/>
  <c r="I46" i="2" s="1"/>
  <c r="M48" i="2"/>
  <c r="M46" i="2" s="1"/>
  <c r="J48" i="2"/>
  <c r="J46" i="2" s="1"/>
  <c r="E45" i="2"/>
  <c r="F34" i="2"/>
  <c r="E11" i="2"/>
  <c r="I62" i="2" l="1"/>
  <c r="G62" i="2"/>
  <c r="G60" i="2" s="1"/>
  <c r="E43" i="2"/>
  <c r="F62" i="2"/>
  <c r="F60" i="2" s="1"/>
  <c r="F46" i="2"/>
  <c r="I60" i="2"/>
  <c r="F32" i="2"/>
  <c r="E48" i="2"/>
  <c r="E46" i="2"/>
  <c r="M34" i="2" l="1"/>
  <c r="M62" i="2" s="1"/>
  <c r="L34" i="2"/>
  <c r="L62" i="2" s="1"/>
  <c r="K34" i="2"/>
  <c r="J34" i="2"/>
  <c r="J62" i="2" s="1"/>
  <c r="J40" i="2"/>
  <c r="K40" i="2"/>
  <c r="K37" i="2" s="1"/>
  <c r="L40" i="2"/>
  <c r="L37" i="2" s="1"/>
  <c r="M40" i="2"/>
  <c r="M37" i="2" s="1"/>
  <c r="K32" i="2" l="1"/>
  <c r="K62" i="2"/>
  <c r="K60" i="2" s="1"/>
  <c r="M60" i="2"/>
  <c r="M32" i="2"/>
  <c r="L60" i="2"/>
  <c r="L32" i="2"/>
  <c r="J60" i="2"/>
  <c r="J32" i="2"/>
  <c r="J37" i="2"/>
  <c r="E37" i="2" s="1"/>
  <c r="E40" i="2"/>
  <c r="E34" i="2"/>
  <c r="E60" i="2" l="1"/>
  <c r="E32" i="2"/>
  <c r="E62" i="2"/>
</calcChain>
</file>

<file path=xl/sharedStrings.xml><?xml version="1.0" encoding="utf-8"?>
<sst xmlns="http://schemas.openxmlformats.org/spreadsheetml/2006/main" count="127" uniqueCount="67">
  <si>
    <t>Целевые показатели и (или) индикаторы муниципальной  программы</t>
  </si>
  <si>
    <t>№ п/п</t>
  </si>
  <si>
    <t>Наименование муниципальных показателей и (или) индикаторов</t>
  </si>
  <si>
    <t>Базовое значение целевого показателя и (или) индикатора на начало реализации программы</t>
  </si>
  <si>
    <t>Значение целевого показателя и (или) индикатора) на момент окончания  действия программы</t>
  </si>
  <si>
    <t>2019г.</t>
  </si>
  <si>
    <t>2020г.</t>
  </si>
  <si>
    <t>2021г.</t>
  </si>
  <si>
    <t>2022г.</t>
  </si>
  <si>
    <t>2023г.</t>
  </si>
  <si>
    <t>2024г.</t>
  </si>
  <si>
    <t>2025г.</t>
  </si>
  <si>
    <t>Значения целевого показателя и (или) индикатора по годам</t>
  </si>
  <si>
    <t>№№ п/п</t>
  </si>
  <si>
    <t>Наименование мероприятия программы</t>
  </si>
  <si>
    <t xml:space="preserve">Ответственный исполнитель (соисполнитель) </t>
  </si>
  <si>
    <t>Источники финансирования</t>
  </si>
  <si>
    <t>всего</t>
  </si>
  <si>
    <t>в том числе:</t>
  </si>
  <si>
    <t>1.1.</t>
  </si>
  <si>
    <t>Итого по задаче 1</t>
  </si>
  <si>
    <t>Всего</t>
  </si>
  <si>
    <t>Итого по основному мероприятию 1</t>
  </si>
  <si>
    <t>2.1.</t>
  </si>
  <si>
    <t>2.2.</t>
  </si>
  <si>
    <t>Итого по задаче 2</t>
  </si>
  <si>
    <t>Итого по основному мероприятию 2</t>
  </si>
  <si>
    <t>ПЕРЕЧЕНЬ программных мероприятий муниципальной программы сельского поселения Саранпауль</t>
  </si>
  <si>
    <t>2026-2030г.г.</t>
  </si>
  <si>
    <t>Количество замененных ламп и светильников уличного освещения, шт.</t>
  </si>
  <si>
    <t>Объем вывезенного мусора с территории с.Саранпауль и п.Сосьва, м3.</t>
  </si>
  <si>
    <t>Улучшение экологической обстановки и создание среды, комфортной для проживания жителей поселения (сокращение несанкционированных свалок), ед.</t>
  </si>
  <si>
    <t>Цель 1. Создание комфортных условий для проживания населения на территории сельского поселения Саранпауль, отвечающих экологическим, санитарно-гигиеническим и безопасным условиям</t>
  </si>
  <si>
    <r>
      <t>Задача 1:</t>
    </r>
    <r>
      <rPr>
        <sz val="11"/>
        <color rgb="FF000000"/>
        <rFont val="Times New Roman"/>
        <family val="1"/>
        <charset val="204"/>
      </rPr>
      <t xml:space="preserve"> С</t>
    </r>
    <r>
      <rPr>
        <sz val="11"/>
        <color theme="1"/>
        <rFont val="Times New Roman"/>
        <family val="1"/>
        <charset val="204"/>
      </rPr>
      <t>оздание благоприятных условий для проживания и отдыха  жителей</t>
    </r>
  </si>
  <si>
    <t>Основное мероприятие 1: «Мероприятия по благоустройству территории сельского поселения Саранпауль»</t>
  </si>
  <si>
    <t>Услуги по сбору и вывозу мусора с территории с.Саранпауль и п.Сосьва</t>
  </si>
  <si>
    <t>Бюджет сельского поселения</t>
  </si>
  <si>
    <r>
      <t>Задача 2:</t>
    </r>
    <r>
      <rPr>
        <sz val="11"/>
        <color rgb="FF000000"/>
        <rFont val="Times New Roman"/>
        <family val="1"/>
        <charset val="204"/>
      </rPr>
      <t xml:space="preserve"> Содержание сетей уличного освещения</t>
    </r>
  </si>
  <si>
    <t>Основное мероприятие 2: «Содержание и техническое обслуживание сетей уличного освещения сельского поселения Саранпауль»</t>
  </si>
  <si>
    <t>Электроэнергия для нужд уличного освещения</t>
  </si>
  <si>
    <t>Администрации сельского поселения Саранпауль</t>
  </si>
  <si>
    <t>Приобретение и замена ламп, приобретение, замена и установка светильников</t>
  </si>
  <si>
    <t xml:space="preserve">Итого по программе </t>
  </si>
  <si>
    <t>Финансовые затраты на реализацию (тыс. рублей)</t>
  </si>
  <si>
    <t>1)Администрация сельского поселения Саранпауль; 2)МКУ «ХЭС сп.Саранпауль».</t>
  </si>
  <si>
    <t>Приложение 2
к муниципальной программе 
 «Благоустройство сельского поселения Саранпауль»</t>
  </si>
  <si>
    <t>Приложение 1
к муниципальной программе 
 «Благоустройство сельского поселения Саранпауль»</t>
  </si>
  <si>
    <t>1.2.</t>
  </si>
  <si>
    <t xml:space="preserve">Транспортные услуги  для осуществления пассажирских перевозок автомобильным транспортом общего пользования в сельском поселении  Саранпауль по установленному маршруту  </t>
  </si>
  <si>
    <t>Количество действующих маршрутов, ед.</t>
  </si>
  <si>
    <t>Бюджет округа</t>
  </si>
  <si>
    <t>1.3.</t>
  </si>
  <si>
    <t>Организация деятельности по обращению с твердыми коммунальными отходами</t>
  </si>
  <si>
    <t xml:space="preserve">Мероприятия по предупреждению и ликвидации болезней животных, их лечению, защите населения от болезней, общих для человека и животных </t>
  </si>
  <si>
    <t>Итого по задаче 3</t>
  </si>
  <si>
    <t>Итого по основному мероприятию 3</t>
  </si>
  <si>
    <t>Основное мероприятие 3: «Мероприятия по предупреждению и ликвидации болезней животных, их лечению, защите населения от болезней, общих для человека и животных»</t>
  </si>
  <si>
    <r>
      <t>Задача 3:</t>
    </r>
    <r>
      <rPr>
        <sz val="11"/>
        <color rgb="FF000000"/>
        <rFont val="Times New Roman"/>
        <family val="1"/>
        <charset val="204"/>
      </rPr>
      <t xml:space="preserve"> Защита населения от болезней общих для человека и животных</t>
    </r>
  </si>
  <si>
    <t>Количество проведенных мероприятий по предупреждению и ликвидации болезней животных, их лечению, защите населения от болезней, общих для человека и животных , ед.</t>
  </si>
  <si>
    <t>3.1.</t>
  </si>
  <si>
    <t>1.4.</t>
  </si>
  <si>
    <t>Услуги по расчистке участка под детскую площадку в п. Сосьва по ул. Грибная, 16</t>
  </si>
  <si>
    <t>1.5.</t>
  </si>
  <si>
    <t>1.6.</t>
  </si>
  <si>
    <t>Установка детской площадки на площади около Дома культуры в д. Щекурья</t>
  </si>
  <si>
    <t>Приобретение ограждения для детской площадки в п. Сосьва по ул. Грибная, 16</t>
  </si>
  <si>
    <t>Количество установленных детских площадок, ед.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</si>
</sst>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9" x14ac:knownFonts="1">
    <font>
      <sz val="11"/>
      <color theme="1"/>
      <name val="Calibri"/>
      <family val="2"/>
      <scheme val="minor"/>
    </font>
    <font>
      <b/>
      <sz val="13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justify" vertical="center" wrapText="1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/>
    <xf numFmtId="0" fontId="5" fillId="0" borderId="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0" fillId="0" borderId="3" xfId="0" applyBorder="1" applyAlignment="1">
      <alignment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5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0" fillId="0" borderId="6" xfId="0" applyBorder="1" applyAlignment="1">
      <alignment horizontal="justify" vertical="center" wrapText="1"/>
    </xf>
    <xf numFmtId="0" fontId="0" fillId="0" borderId="4" xfId="0" applyBorder="1" applyAlignment="1">
      <alignment horizontal="justify" vertical="center" wrapText="1"/>
    </xf>
    <xf numFmtId="0" fontId="0" fillId="0" borderId="6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16" fontId="5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2"/>
  <sheetViews>
    <sheetView tabSelected="1" workbookViewId="0">
      <selection activeCell="B4" sqref="B4:B5"/>
    </sheetView>
  </sheetViews>
  <sheetFormatPr defaultRowHeight="15" x14ac:dyDescent="0.25"/>
  <cols>
    <col min="2" max="2" width="23" customWidth="1"/>
    <col min="3" max="3" width="13.5703125" customWidth="1"/>
    <col min="12" max="12" width="12.7109375" customWidth="1"/>
  </cols>
  <sheetData>
    <row r="1" spans="1:12" ht="87.75" customHeight="1" x14ac:dyDescent="0.25">
      <c r="K1" s="25" t="s">
        <v>46</v>
      </c>
      <c r="L1" s="26"/>
    </row>
    <row r="2" spans="1:12" ht="16.5" customHeight="1" x14ac:dyDescent="0.25">
      <c r="A2" s="30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2" ht="16.5" x14ac:dyDescent="0.25">
      <c r="A3" s="1"/>
    </row>
    <row r="4" spans="1:12" ht="122.25" customHeight="1" x14ac:dyDescent="0.25">
      <c r="A4" s="27" t="s">
        <v>1</v>
      </c>
      <c r="B4" s="27" t="s">
        <v>2</v>
      </c>
      <c r="C4" s="27" t="s">
        <v>3</v>
      </c>
      <c r="D4" s="27" t="s">
        <v>12</v>
      </c>
      <c r="E4" s="27"/>
      <c r="F4" s="27"/>
      <c r="G4" s="27"/>
      <c r="H4" s="27"/>
      <c r="I4" s="27"/>
      <c r="J4" s="27"/>
      <c r="K4" s="27"/>
      <c r="L4" s="27" t="s">
        <v>4</v>
      </c>
    </row>
    <row r="5" spans="1:12" ht="24" x14ac:dyDescent="0.25">
      <c r="A5" s="28"/>
      <c r="B5" s="28"/>
      <c r="C5" s="29"/>
      <c r="D5" s="2" t="s">
        <v>5</v>
      </c>
      <c r="E5" s="2" t="s">
        <v>6</v>
      </c>
      <c r="F5" s="2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28</v>
      </c>
      <c r="L5" s="28"/>
    </row>
    <row r="6" spans="1:12" x14ac:dyDescent="0.25">
      <c r="A6" s="4">
        <v>1</v>
      </c>
      <c r="B6" s="4">
        <v>2</v>
      </c>
      <c r="C6" s="11">
        <v>3</v>
      </c>
      <c r="D6" s="11">
        <v>4</v>
      </c>
      <c r="E6" s="11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  <c r="K6" s="4"/>
      <c r="L6" s="4">
        <v>11</v>
      </c>
    </row>
    <row r="7" spans="1:12" ht="60" x14ac:dyDescent="0.25">
      <c r="A7" s="4">
        <v>1</v>
      </c>
      <c r="B7" s="10" t="s">
        <v>29</v>
      </c>
      <c r="C7" s="12">
        <v>50</v>
      </c>
      <c r="D7" s="12">
        <v>71</v>
      </c>
      <c r="E7" s="12">
        <v>21</v>
      </c>
      <c r="F7" s="9">
        <v>42</v>
      </c>
      <c r="G7" s="5">
        <v>42</v>
      </c>
      <c r="H7" s="5">
        <v>42</v>
      </c>
      <c r="I7" s="5">
        <v>50</v>
      </c>
      <c r="J7" s="5">
        <v>50</v>
      </c>
      <c r="K7" s="5">
        <v>250</v>
      </c>
      <c r="L7" s="5">
        <f>SUM(D7:K7)</f>
        <v>568</v>
      </c>
    </row>
    <row r="8" spans="1:12" ht="60" x14ac:dyDescent="0.25">
      <c r="A8" s="4">
        <v>2</v>
      </c>
      <c r="B8" s="10" t="s">
        <v>30</v>
      </c>
      <c r="C8" s="12">
        <v>24</v>
      </c>
      <c r="D8" s="12">
        <v>20</v>
      </c>
      <c r="E8" s="12">
        <v>20</v>
      </c>
      <c r="F8" s="9">
        <v>20</v>
      </c>
      <c r="G8" s="5">
        <v>20</v>
      </c>
      <c r="H8" s="5">
        <v>20</v>
      </c>
      <c r="I8" s="5">
        <v>24</v>
      </c>
      <c r="J8" s="5">
        <v>24</v>
      </c>
      <c r="K8" s="5">
        <v>120</v>
      </c>
      <c r="L8" s="7">
        <f t="shared" ref="L8:L9" si="0">SUM(D8:K8)</f>
        <v>268</v>
      </c>
    </row>
    <row r="9" spans="1:12" ht="120" x14ac:dyDescent="0.25">
      <c r="A9" s="4">
        <v>3</v>
      </c>
      <c r="B9" s="10" t="s">
        <v>31</v>
      </c>
      <c r="C9" s="12">
        <v>3</v>
      </c>
      <c r="D9" s="12">
        <v>5</v>
      </c>
      <c r="E9" s="12">
        <v>3</v>
      </c>
      <c r="F9" s="9">
        <v>3</v>
      </c>
      <c r="G9" s="5">
        <v>3</v>
      </c>
      <c r="H9" s="5">
        <v>3</v>
      </c>
      <c r="I9" s="5">
        <v>3</v>
      </c>
      <c r="J9" s="5">
        <v>3</v>
      </c>
      <c r="K9" s="5">
        <v>15</v>
      </c>
      <c r="L9" s="7">
        <f t="shared" si="0"/>
        <v>38</v>
      </c>
    </row>
    <row r="10" spans="1:12" ht="45" x14ac:dyDescent="0.25">
      <c r="A10" s="15">
        <v>4</v>
      </c>
      <c r="B10" s="17" t="s">
        <v>49</v>
      </c>
      <c r="C10" s="12">
        <v>0</v>
      </c>
      <c r="D10" s="12">
        <v>1</v>
      </c>
      <c r="E10" s="12">
        <v>0</v>
      </c>
      <c r="F10" s="9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f t="shared" ref="L10" si="1">SUM(D10:K10)</f>
        <v>1</v>
      </c>
    </row>
    <row r="11" spans="1:12" ht="150" x14ac:dyDescent="0.25">
      <c r="A11" s="19">
        <v>5</v>
      </c>
      <c r="B11" s="21" t="s">
        <v>58</v>
      </c>
      <c r="C11" s="12">
        <v>0</v>
      </c>
      <c r="D11" s="12">
        <v>0</v>
      </c>
      <c r="E11" s="12">
        <v>1</v>
      </c>
      <c r="F11" s="9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f t="shared" ref="L11" si="2">SUM(D11:K11)</f>
        <v>1</v>
      </c>
    </row>
    <row r="12" spans="1:12" ht="45" x14ac:dyDescent="0.25">
      <c r="A12" s="22">
        <v>6</v>
      </c>
      <c r="B12" s="24" t="s">
        <v>66</v>
      </c>
      <c r="C12" s="12">
        <v>0</v>
      </c>
      <c r="D12" s="12">
        <v>0</v>
      </c>
      <c r="E12" s="12">
        <v>2</v>
      </c>
      <c r="F12" s="9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f t="shared" ref="L12" si="3">SUM(D12:K12)</f>
        <v>2</v>
      </c>
    </row>
  </sheetData>
  <mergeCells count="7">
    <mergeCell ref="K1:L1"/>
    <mergeCell ref="A4:A5"/>
    <mergeCell ref="B4:B5"/>
    <mergeCell ref="C4:C5"/>
    <mergeCell ref="L4:L5"/>
    <mergeCell ref="A2:L2"/>
    <mergeCell ref="D4:K4"/>
  </mergeCells>
  <pageMargins left="0.7" right="0.7" top="0.75" bottom="0.75" header="0.3" footer="0.3"/>
  <pageSetup paperSize="9" scale="9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62"/>
  <sheetViews>
    <sheetView workbookViewId="0">
      <selection activeCell="B4" sqref="B4:B6"/>
    </sheetView>
  </sheetViews>
  <sheetFormatPr defaultRowHeight="15" x14ac:dyDescent="0.25"/>
  <cols>
    <col min="1" max="1" width="7" customWidth="1"/>
    <col min="2" max="2" width="45.42578125" customWidth="1"/>
    <col min="3" max="3" width="23" customWidth="1"/>
    <col min="4" max="4" width="11.140625" customWidth="1"/>
    <col min="6" max="6" width="10.28515625" bestFit="1" customWidth="1"/>
  </cols>
  <sheetData>
    <row r="1" spans="1:13" ht="53.25" customHeight="1" x14ac:dyDescent="0.25">
      <c r="H1" s="25" t="s">
        <v>45</v>
      </c>
      <c r="I1" s="26"/>
      <c r="J1" s="26"/>
      <c r="K1" s="26"/>
      <c r="L1" s="26"/>
      <c r="M1" s="26"/>
    </row>
    <row r="2" spans="1:13" ht="39.75" customHeight="1" x14ac:dyDescent="0.25">
      <c r="A2" s="42" t="s">
        <v>27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spans="1:13" ht="18.75" x14ac:dyDescent="0.25">
      <c r="A3" s="6"/>
    </row>
    <row r="4" spans="1:13" ht="15" customHeight="1" x14ac:dyDescent="0.25">
      <c r="A4" s="44" t="s">
        <v>13</v>
      </c>
      <c r="B4" s="44" t="s">
        <v>14</v>
      </c>
      <c r="C4" s="44" t="s">
        <v>15</v>
      </c>
      <c r="D4" s="44" t="s">
        <v>16</v>
      </c>
      <c r="E4" s="44" t="s">
        <v>17</v>
      </c>
      <c r="F4" s="44" t="s">
        <v>43</v>
      </c>
      <c r="G4" s="44"/>
      <c r="H4" s="44"/>
      <c r="I4" s="44"/>
      <c r="J4" s="28"/>
      <c r="K4" s="28"/>
      <c r="L4" s="28"/>
      <c r="M4" s="28"/>
    </row>
    <row r="5" spans="1:13" ht="24.75" customHeight="1" x14ac:dyDescent="0.25">
      <c r="A5" s="28"/>
      <c r="B5" s="28"/>
      <c r="C5" s="28"/>
      <c r="D5" s="28"/>
      <c r="E5" s="28"/>
      <c r="F5" s="44" t="s">
        <v>18</v>
      </c>
      <c r="G5" s="44"/>
      <c r="H5" s="44"/>
      <c r="I5" s="44"/>
      <c r="J5" s="28"/>
      <c r="K5" s="28"/>
      <c r="L5" s="28"/>
      <c r="M5" s="28"/>
    </row>
    <row r="6" spans="1:13" ht="25.5" x14ac:dyDescent="0.25">
      <c r="A6" s="28"/>
      <c r="B6" s="28"/>
      <c r="C6" s="28"/>
      <c r="D6" s="28"/>
      <c r="E6" s="28"/>
      <c r="F6" s="7" t="s">
        <v>5</v>
      </c>
      <c r="G6" s="7" t="s">
        <v>6</v>
      </c>
      <c r="H6" s="7" t="s">
        <v>7</v>
      </c>
      <c r="I6" s="7" t="s">
        <v>8</v>
      </c>
      <c r="J6" s="7" t="s">
        <v>9</v>
      </c>
      <c r="K6" s="7" t="s">
        <v>10</v>
      </c>
      <c r="L6" s="7" t="s">
        <v>11</v>
      </c>
      <c r="M6" s="7" t="s">
        <v>28</v>
      </c>
    </row>
    <row r="7" spans="1:13" x14ac:dyDescent="0.25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9</v>
      </c>
      <c r="G7" s="13">
        <v>10</v>
      </c>
      <c r="H7" s="13">
        <v>11</v>
      </c>
      <c r="I7" s="13">
        <v>12</v>
      </c>
      <c r="J7" s="13">
        <v>13</v>
      </c>
      <c r="K7" s="13">
        <v>14</v>
      </c>
      <c r="L7" s="13">
        <v>15</v>
      </c>
      <c r="M7" s="13">
        <v>16</v>
      </c>
    </row>
    <row r="8" spans="1:13" ht="30" customHeight="1" x14ac:dyDescent="0.25">
      <c r="A8" s="46" t="s">
        <v>32</v>
      </c>
      <c r="B8" s="47"/>
      <c r="C8" s="47"/>
      <c r="D8" s="47"/>
      <c r="E8" s="47"/>
      <c r="F8" s="47"/>
      <c r="G8" s="47"/>
      <c r="H8" s="47"/>
      <c r="I8" s="47"/>
      <c r="J8" s="48"/>
      <c r="K8" s="48"/>
      <c r="L8" s="48"/>
      <c r="M8" s="49"/>
    </row>
    <row r="9" spans="1:13" x14ac:dyDescent="0.25">
      <c r="A9" s="46" t="s">
        <v>33</v>
      </c>
      <c r="B9" s="47"/>
      <c r="C9" s="47"/>
      <c r="D9" s="47"/>
      <c r="E9" s="47"/>
      <c r="F9" s="47"/>
      <c r="G9" s="47"/>
      <c r="H9" s="47"/>
      <c r="I9" s="47"/>
      <c r="J9" s="48"/>
      <c r="K9" s="48"/>
      <c r="L9" s="48"/>
      <c r="M9" s="49"/>
    </row>
    <row r="10" spans="1:13" x14ac:dyDescent="0.25">
      <c r="A10" s="46" t="s">
        <v>34</v>
      </c>
      <c r="B10" s="47"/>
      <c r="C10" s="47"/>
      <c r="D10" s="47"/>
      <c r="E10" s="47"/>
      <c r="F10" s="47"/>
      <c r="G10" s="47"/>
      <c r="H10" s="47"/>
      <c r="I10" s="47"/>
      <c r="J10" s="50"/>
      <c r="K10" s="50"/>
      <c r="L10" s="50"/>
      <c r="M10" s="51"/>
    </row>
    <row r="11" spans="1:13" x14ac:dyDescent="0.25">
      <c r="A11" s="32" t="s">
        <v>19</v>
      </c>
      <c r="B11" s="35" t="s">
        <v>35</v>
      </c>
      <c r="C11" s="39" t="s">
        <v>44</v>
      </c>
      <c r="D11" s="13" t="s">
        <v>21</v>
      </c>
      <c r="E11" s="14">
        <f>SUM(F11:M11)</f>
        <v>4803.3</v>
      </c>
      <c r="F11" s="14">
        <f>F13+F12</f>
        <v>400</v>
      </c>
      <c r="G11" s="14">
        <f t="shared" ref="G11:M11" si="0">G13+G12</f>
        <v>403.3</v>
      </c>
      <c r="H11" s="14">
        <f t="shared" si="0"/>
        <v>400</v>
      </c>
      <c r="I11" s="14">
        <f t="shared" si="0"/>
        <v>400</v>
      </c>
      <c r="J11" s="14">
        <f t="shared" si="0"/>
        <v>400</v>
      </c>
      <c r="K11" s="14">
        <f t="shared" si="0"/>
        <v>400</v>
      </c>
      <c r="L11" s="14">
        <f t="shared" si="0"/>
        <v>400</v>
      </c>
      <c r="M11" s="14">
        <f t="shared" si="0"/>
        <v>2000</v>
      </c>
    </row>
    <row r="12" spans="1:13" ht="30" x14ac:dyDescent="0.25">
      <c r="A12" s="33"/>
      <c r="B12" s="36"/>
      <c r="C12" s="40"/>
      <c r="D12" s="18" t="s">
        <v>50</v>
      </c>
      <c r="E12" s="14">
        <f>SUM(F12:M12)</f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</row>
    <row r="13" spans="1:13" ht="45" x14ac:dyDescent="0.25">
      <c r="A13" s="34"/>
      <c r="B13" s="37"/>
      <c r="C13" s="41"/>
      <c r="D13" s="13" t="s">
        <v>36</v>
      </c>
      <c r="E13" s="14">
        <f t="shared" ref="E13:E34" si="1">SUM(F13:M13)</f>
        <v>4803.3</v>
      </c>
      <c r="F13" s="14">
        <v>400</v>
      </c>
      <c r="G13" s="14">
        <v>403.3</v>
      </c>
      <c r="H13" s="14">
        <v>400</v>
      </c>
      <c r="I13" s="14">
        <v>400</v>
      </c>
      <c r="J13" s="14">
        <v>400</v>
      </c>
      <c r="K13" s="14">
        <v>400</v>
      </c>
      <c r="L13" s="14">
        <v>400</v>
      </c>
      <c r="M13" s="14">
        <v>2000</v>
      </c>
    </row>
    <row r="14" spans="1:13" x14ac:dyDescent="0.25">
      <c r="A14" s="32" t="s">
        <v>47</v>
      </c>
      <c r="B14" s="35" t="s">
        <v>48</v>
      </c>
      <c r="C14" s="38" t="s">
        <v>40</v>
      </c>
      <c r="D14" s="16" t="s">
        <v>21</v>
      </c>
      <c r="E14" s="14">
        <f t="shared" si="1"/>
        <v>105</v>
      </c>
      <c r="F14" s="14">
        <f>F16+F15</f>
        <v>105</v>
      </c>
      <c r="G14" s="14">
        <f t="shared" ref="G14" si="2">G16+G15</f>
        <v>0</v>
      </c>
      <c r="H14" s="14">
        <f t="shared" ref="H14" si="3">H16+H15</f>
        <v>0</v>
      </c>
      <c r="I14" s="14">
        <f t="shared" ref="I14" si="4">I16+I15</f>
        <v>0</v>
      </c>
      <c r="J14" s="14">
        <f t="shared" ref="J14" si="5">J16+J15</f>
        <v>0</v>
      </c>
      <c r="K14" s="14">
        <f t="shared" ref="K14" si="6">K16+K15</f>
        <v>0</v>
      </c>
      <c r="L14" s="14">
        <f t="shared" ref="L14" si="7">L16+L15</f>
        <v>0</v>
      </c>
      <c r="M14" s="14">
        <f t="shared" ref="M14" si="8">M16+M15</f>
        <v>0</v>
      </c>
    </row>
    <row r="15" spans="1:13" ht="30" x14ac:dyDescent="0.25">
      <c r="A15" s="33"/>
      <c r="B15" s="36"/>
      <c r="C15" s="38"/>
      <c r="D15" s="18" t="s">
        <v>50</v>
      </c>
      <c r="E15" s="14">
        <f t="shared" si="1"/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</row>
    <row r="16" spans="1:13" ht="61.5" customHeight="1" x14ac:dyDescent="0.25">
      <c r="A16" s="34"/>
      <c r="B16" s="37"/>
      <c r="C16" s="38"/>
      <c r="D16" s="16" t="s">
        <v>36</v>
      </c>
      <c r="E16" s="14">
        <f t="shared" si="1"/>
        <v>105</v>
      </c>
      <c r="F16" s="14">
        <v>105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</row>
    <row r="17" spans="1:13" x14ac:dyDescent="0.25">
      <c r="A17" s="32" t="s">
        <v>51</v>
      </c>
      <c r="B17" s="35" t="s">
        <v>52</v>
      </c>
      <c r="C17" s="38" t="s">
        <v>40</v>
      </c>
      <c r="D17" s="18" t="s">
        <v>21</v>
      </c>
      <c r="E17" s="14">
        <f t="shared" si="1"/>
        <v>21.3</v>
      </c>
      <c r="F17" s="14">
        <f>F19+F18</f>
        <v>4</v>
      </c>
      <c r="G17" s="14">
        <f t="shared" ref="G17" si="9">G19+G18</f>
        <v>4.4000000000000004</v>
      </c>
      <c r="H17" s="14">
        <f t="shared" ref="H17" si="10">H19+H18</f>
        <v>4.3</v>
      </c>
      <c r="I17" s="14">
        <f t="shared" ref="I17" si="11">I19+I18</f>
        <v>4.3</v>
      </c>
      <c r="J17" s="14">
        <f t="shared" ref="J17" si="12">J19+J18</f>
        <v>4.3</v>
      </c>
      <c r="K17" s="14">
        <f t="shared" ref="K17" si="13">K19+K18</f>
        <v>0</v>
      </c>
      <c r="L17" s="14">
        <f t="shared" ref="L17" si="14">L19+L18</f>
        <v>0</v>
      </c>
      <c r="M17" s="14">
        <f t="shared" ref="M17" si="15">M19+M18</f>
        <v>0</v>
      </c>
    </row>
    <row r="18" spans="1:13" ht="30" x14ac:dyDescent="0.25">
      <c r="A18" s="33"/>
      <c r="B18" s="36"/>
      <c r="C18" s="38"/>
      <c r="D18" s="18" t="s">
        <v>50</v>
      </c>
      <c r="E18" s="14">
        <f t="shared" si="1"/>
        <v>21.3</v>
      </c>
      <c r="F18" s="14">
        <v>4</v>
      </c>
      <c r="G18" s="14">
        <v>4.4000000000000004</v>
      </c>
      <c r="H18" s="14">
        <v>4.3</v>
      </c>
      <c r="I18" s="14">
        <v>4.3</v>
      </c>
      <c r="J18" s="14">
        <v>4.3</v>
      </c>
      <c r="K18" s="14">
        <v>0</v>
      </c>
      <c r="L18" s="14">
        <v>0</v>
      </c>
      <c r="M18" s="14">
        <v>0</v>
      </c>
    </row>
    <row r="19" spans="1:13" ht="45" x14ac:dyDescent="0.25">
      <c r="A19" s="34"/>
      <c r="B19" s="37"/>
      <c r="C19" s="38"/>
      <c r="D19" s="18" t="s">
        <v>36</v>
      </c>
      <c r="E19" s="14">
        <f t="shared" si="1"/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</row>
    <row r="20" spans="1:13" ht="15" customHeight="1" x14ac:dyDescent="0.25">
      <c r="A20" s="52" t="s">
        <v>60</v>
      </c>
      <c r="B20" s="35" t="s">
        <v>61</v>
      </c>
      <c r="C20" s="38" t="s">
        <v>40</v>
      </c>
      <c r="D20" s="23" t="s">
        <v>21</v>
      </c>
      <c r="E20" s="14">
        <f t="shared" ref="E20:E22" si="16">SUM(F20:M20)</f>
        <v>50</v>
      </c>
      <c r="F20" s="14">
        <f>F22+F21</f>
        <v>0</v>
      </c>
      <c r="G20" s="14">
        <f t="shared" ref="G20:M20" si="17">G22+G21</f>
        <v>50</v>
      </c>
      <c r="H20" s="14">
        <f t="shared" si="17"/>
        <v>0</v>
      </c>
      <c r="I20" s="14">
        <f t="shared" si="17"/>
        <v>0</v>
      </c>
      <c r="J20" s="14">
        <f t="shared" si="17"/>
        <v>0</v>
      </c>
      <c r="K20" s="14">
        <f t="shared" si="17"/>
        <v>0</v>
      </c>
      <c r="L20" s="14">
        <f t="shared" si="17"/>
        <v>0</v>
      </c>
      <c r="M20" s="14">
        <f t="shared" si="17"/>
        <v>0</v>
      </c>
    </row>
    <row r="21" spans="1:13" ht="30" x14ac:dyDescent="0.25">
      <c r="A21" s="53"/>
      <c r="B21" s="36"/>
      <c r="C21" s="38"/>
      <c r="D21" s="23" t="s">
        <v>50</v>
      </c>
      <c r="E21" s="14">
        <f t="shared" si="16"/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</row>
    <row r="22" spans="1:13" ht="45" x14ac:dyDescent="0.25">
      <c r="A22" s="34"/>
      <c r="B22" s="37"/>
      <c r="C22" s="38"/>
      <c r="D22" s="23" t="s">
        <v>36</v>
      </c>
      <c r="E22" s="14">
        <f t="shared" si="16"/>
        <v>50</v>
      </c>
      <c r="F22" s="14">
        <v>0</v>
      </c>
      <c r="G22" s="14">
        <v>50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</row>
    <row r="23" spans="1:13" x14ac:dyDescent="0.25">
      <c r="A23" s="52" t="s">
        <v>62</v>
      </c>
      <c r="B23" s="35" t="s">
        <v>64</v>
      </c>
      <c r="C23" s="38" t="s">
        <v>40</v>
      </c>
      <c r="D23" s="23" t="s">
        <v>21</v>
      </c>
      <c r="E23" s="14">
        <f t="shared" ref="E23:E28" si="18">SUM(F23:M23)</f>
        <v>255</v>
      </c>
      <c r="F23" s="14">
        <f>F25+F24</f>
        <v>0</v>
      </c>
      <c r="G23" s="14">
        <f t="shared" ref="G23:M23" si="19">G25+G24</f>
        <v>255</v>
      </c>
      <c r="H23" s="14">
        <f t="shared" si="19"/>
        <v>0</v>
      </c>
      <c r="I23" s="14">
        <f t="shared" si="19"/>
        <v>0</v>
      </c>
      <c r="J23" s="14">
        <f t="shared" si="19"/>
        <v>0</v>
      </c>
      <c r="K23" s="14">
        <f t="shared" si="19"/>
        <v>0</v>
      </c>
      <c r="L23" s="14">
        <f t="shared" si="19"/>
        <v>0</v>
      </c>
      <c r="M23" s="14">
        <f t="shared" si="19"/>
        <v>0</v>
      </c>
    </row>
    <row r="24" spans="1:13" ht="30" x14ac:dyDescent="0.25">
      <c r="A24" s="53"/>
      <c r="B24" s="36"/>
      <c r="C24" s="38"/>
      <c r="D24" s="23" t="s">
        <v>50</v>
      </c>
      <c r="E24" s="14">
        <f t="shared" si="18"/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</row>
    <row r="25" spans="1:13" ht="45" x14ac:dyDescent="0.25">
      <c r="A25" s="34"/>
      <c r="B25" s="37"/>
      <c r="C25" s="38"/>
      <c r="D25" s="23" t="s">
        <v>36</v>
      </c>
      <c r="E25" s="14">
        <f t="shared" si="18"/>
        <v>255</v>
      </c>
      <c r="F25" s="14">
        <v>0</v>
      </c>
      <c r="G25" s="14">
        <v>255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</row>
    <row r="26" spans="1:13" x14ac:dyDescent="0.25">
      <c r="A26" s="52" t="s">
        <v>63</v>
      </c>
      <c r="B26" s="35" t="s">
        <v>65</v>
      </c>
      <c r="C26" s="38" t="s">
        <v>40</v>
      </c>
      <c r="D26" s="23" t="s">
        <v>21</v>
      </c>
      <c r="E26" s="14">
        <f t="shared" si="18"/>
        <v>250</v>
      </c>
      <c r="F26" s="14">
        <f>F28+F27</f>
        <v>0</v>
      </c>
      <c r="G26" s="14">
        <f t="shared" ref="G26:M26" si="20">G28+G27</f>
        <v>250</v>
      </c>
      <c r="H26" s="14">
        <f t="shared" si="20"/>
        <v>0</v>
      </c>
      <c r="I26" s="14">
        <f t="shared" si="20"/>
        <v>0</v>
      </c>
      <c r="J26" s="14">
        <f t="shared" si="20"/>
        <v>0</v>
      </c>
      <c r="K26" s="14">
        <f t="shared" si="20"/>
        <v>0</v>
      </c>
      <c r="L26" s="14">
        <f t="shared" si="20"/>
        <v>0</v>
      </c>
      <c r="M26" s="14">
        <f t="shared" si="20"/>
        <v>0</v>
      </c>
    </row>
    <row r="27" spans="1:13" ht="30" x14ac:dyDescent="0.25">
      <c r="A27" s="53"/>
      <c r="B27" s="36"/>
      <c r="C27" s="38"/>
      <c r="D27" s="23" t="s">
        <v>50</v>
      </c>
      <c r="E27" s="14">
        <f t="shared" si="18"/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</row>
    <row r="28" spans="1:13" ht="45" x14ac:dyDescent="0.25">
      <c r="A28" s="34"/>
      <c r="B28" s="37"/>
      <c r="C28" s="38"/>
      <c r="D28" s="23" t="s">
        <v>36</v>
      </c>
      <c r="E28" s="14">
        <f t="shared" si="18"/>
        <v>250</v>
      </c>
      <c r="F28" s="14">
        <v>0</v>
      </c>
      <c r="G28" s="14">
        <v>250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</row>
    <row r="29" spans="1:13" x14ac:dyDescent="0.25">
      <c r="A29" s="44"/>
      <c r="B29" s="45" t="s">
        <v>22</v>
      </c>
      <c r="C29" s="38"/>
      <c r="D29" s="13" t="s">
        <v>21</v>
      </c>
      <c r="E29" s="14">
        <f t="shared" ref="E29:E30" si="21">SUM(F29:M29)</f>
        <v>5484.6</v>
      </c>
      <c r="F29" s="14">
        <f>F31+F30</f>
        <v>509</v>
      </c>
      <c r="G29" s="14">
        <f t="shared" ref="G29" si="22">G31+G30</f>
        <v>962.69999999999993</v>
      </c>
      <c r="H29" s="14">
        <f t="shared" ref="H29" si="23">H31+H30</f>
        <v>404.3</v>
      </c>
      <c r="I29" s="14">
        <f t="shared" ref="I29" si="24">I31+I30</f>
        <v>404.3</v>
      </c>
      <c r="J29" s="14">
        <f t="shared" ref="J29" si="25">J31+J30</f>
        <v>404.3</v>
      </c>
      <c r="K29" s="14">
        <f t="shared" ref="K29" si="26">K31+K30</f>
        <v>400</v>
      </c>
      <c r="L29" s="14">
        <f t="shared" ref="L29" si="27">L31+L30</f>
        <v>400</v>
      </c>
      <c r="M29" s="14">
        <f t="shared" ref="M29" si="28">M31+M30</f>
        <v>2000</v>
      </c>
    </row>
    <row r="30" spans="1:13" ht="30" x14ac:dyDescent="0.25">
      <c r="A30" s="44"/>
      <c r="B30" s="45"/>
      <c r="C30" s="38"/>
      <c r="D30" s="18" t="s">
        <v>50</v>
      </c>
      <c r="E30" s="14">
        <f t="shared" si="21"/>
        <v>21.3</v>
      </c>
      <c r="F30" s="14">
        <f>F12+F15+F18+F21+F24+F27</f>
        <v>4</v>
      </c>
      <c r="G30" s="14">
        <f t="shared" ref="G30:M30" si="29">G12+G15+G18+G21+G24+G27</f>
        <v>4.4000000000000004</v>
      </c>
      <c r="H30" s="14">
        <f t="shared" si="29"/>
        <v>4.3</v>
      </c>
      <c r="I30" s="14">
        <f t="shared" si="29"/>
        <v>4.3</v>
      </c>
      <c r="J30" s="14">
        <f t="shared" si="29"/>
        <v>4.3</v>
      </c>
      <c r="K30" s="14">
        <f t="shared" si="29"/>
        <v>0</v>
      </c>
      <c r="L30" s="14">
        <f t="shared" si="29"/>
        <v>0</v>
      </c>
      <c r="M30" s="14">
        <f t="shared" si="29"/>
        <v>0</v>
      </c>
    </row>
    <row r="31" spans="1:13" ht="45" x14ac:dyDescent="0.25">
      <c r="A31" s="44"/>
      <c r="B31" s="45"/>
      <c r="C31" s="38"/>
      <c r="D31" s="13" t="s">
        <v>36</v>
      </c>
      <c r="E31" s="14">
        <f t="shared" si="1"/>
        <v>5463.3</v>
      </c>
      <c r="F31" s="14">
        <f>F13+F16+F19+F22+F25+F28</f>
        <v>505</v>
      </c>
      <c r="G31" s="14">
        <f t="shared" ref="G31:M31" si="30">G13+G16+G19+G22+G25+G28</f>
        <v>958.3</v>
      </c>
      <c r="H31" s="14">
        <f t="shared" si="30"/>
        <v>400</v>
      </c>
      <c r="I31" s="14">
        <f t="shared" si="30"/>
        <v>400</v>
      </c>
      <c r="J31" s="14">
        <f t="shared" si="30"/>
        <v>400</v>
      </c>
      <c r="K31" s="14">
        <f t="shared" si="30"/>
        <v>400</v>
      </c>
      <c r="L31" s="14">
        <f t="shared" si="30"/>
        <v>400</v>
      </c>
      <c r="M31" s="14">
        <f t="shared" si="30"/>
        <v>2000</v>
      </c>
    </row>
    <row r="32" spans="1:13" x14ac:dyDescent="0.25">
      <c r="A32" s="44"/>
      <c r="B32" s="45" t="s">
        <v>20</v>
      </c>
      <c r="C32" s="38"/>
      <c r="D32" s="13" t="s">
        <v>21</v>
      </c>
      <c r="E32" s="14">
        <f t="shared" ref="E32:E33" si="31">SUM(F32:M32)</f>
        <v>5484.6</v>
      </c>
      <c r="F32" s="14">
        <f>F34+F33</f>
        <v>509</v>
      </c>
      <c r="G32" s="14">
        <f t="shared" ref="G32" si="32">G34+G33</f>
        <v>962.69999999999993</v>
      </c>
      <c r="H32" s="14">
        <f t="shared" ref="H32" si="33">H34+H33</f>
        <v>404.3</v>
      </c>
      <c r="I32" s="14">
        <f t="shared" ref="I32" si="34">I34+I33</f>
        <v>404.3</v>
      </c>
      <c r="J32" s="14">
        <f t="shared" ref="J32" si="35">J34+J33</f>
        <v>404.3</v>
      </c>
      <c r="K32" s="14">
        <f t="shared" ref="K32" si="36">K34+K33</f>
        <v>400</v>
      </c>
      <c r="L32" s="14">
        <f t="shared" ref="L32" si="37">L34+L33</f>
        <v>400</v>
      </c>
      <c r="M32" s="14">
        <f t="shared" ref="M32" si="38">M34+M33</f>
        <v>2000</v>
      </c>
    </row>
    <row r="33" spans="1:13" ht="30" x14ac:dyDescent="0.25">
      <c r="A33" s="44"/>
      <c r="B33" s="45"/>
      <c r="C33" s="38"/>
      <c r="D33" s="18" t="s">
        <v>50</v>
      </c>
      <c r="E33" s="14">
        <f t="shared" si="31"/>
        <v>21.3</v>
      </c>
      <c r="F33" s="14">
        <f t="shared" ref="F33:M34" si="39">F30</f>
        <v>4</v>
      </c>
      <c r="G33" s="14">
        <f t="shared" si="39"/>
        <v>4.4000000000000004</v>
      </c>
      <c r="H33" s="14">
        <f t="shared" si="39"/>
        <v>4.3</v>
      </c>
      <c r="I33" s="14">
        <f t="shared" si="39"/>
        <v>4.3</v>
      </c>
      <c r="J33" s="14">
        <f t="shared" si="39"/>
        <v>4.3</v>
      </c>
      <c r="K33" s="14">
        <f t="shared" si="39"/>
        <v>0</v>
      </c>
      <c r="L33" s="14">
        <f t="shared" si="39"/>
        <v>0</v>
      </c>
      <c r="M33" s="14">
        <f t="shared" si="39"/>
        <v>0</v>
      </c>
    </row>
    <row r="34" spans="1:13" ht="45" x14ac:dyDescent="0.25">
      <c r="A34" s="44"/>
      <c r="B34" s="45"/>
      <c r="C34" s="38"/>
      <c r="D34" s="13" t="s">
        <v>36</v>
      </c>
      <c r="E34" s="14">
        <f t="shared" si="1"/>
        <v>5463.3</v>
      </c>
      <c r="F34" s="14">
        <f t="shared" si="39"/>
        <v>505</v>
      </c>
      <c r="G34" s="14">
        <f t="shared" si="39"/>
        <v>958.3</v>
      </c>
      <c r="H34" s="14">
        <f t="shared" si="39"/>
        <v>400</v>
      </c>
      <c r="I34" s="14">
        <f t="shared" si="39"/>
        <v>400</v>
      </c>
      <c r="J34" s="14">
        <f t="shared" si="39"/>
        <v>400</v>
      </c>
      <c r="K34" s="14">
        <f t="shared" si="39"/>
        <v>400</v>
      </c>
      <c r="L34" s="14">
        <f t="shared" si="39"/>
        <v>400</v>
      </c>
      <c r="M34" s="14">
        <f t="shared" si="39"/>
        <v>2000</v>
      </c>
    </row>
    <row r="35" spans="1:13" x14ac:dyDescent="0.25">
      <c r="A35" s="45" t="s">
        <v>37</v>
      </c>
      <c r="B35" s="45"/>
      <c r="C35" s="45"/>
      <c r="D35" s="45"/>
      <c r="E35" s="45"/>
      <c r="F35" s="45"/>
      <c r="G35" s="45"/>
      <c r="H35" s="45"/>
      <c r="I35" s="45"/>
      <c r="J35" s="8"/>
      <c r="K35" s="8"/>
      <c r="L35" s="8"/>
      <c r="M35" s="8"/>
    </row>
    <row r="36" spans="1:13" x14ac:dyDescent="0.25">
      <c r="A36" s="45" t="s">
        <v>38</v>
      </c>
      <c r="B36" s="45"/>
      <c r="C36" s="45"/>
      <c r="D36" s="45"/>
      <c r="E36" s="45"/>
      <c r="F36" s="45"/>
      <c r="G36" s="45"/>
      <c r="H36" s="45"/>
      <c r="I36" s="45"/>
      <c r="J36" s="8"/>
      <c r="K36" s="8"/>
      <c r="L36" s="8"/>
      <c r="M36" s="8"/>
    </row>
    <row r="37" spans="1:13" x14ac:dyDescent="0.25">
      <c r="A37" s="44" t="s">
        <v>23</v>
      </c>
      <c r="B37" s="45" t="s">
        <v>39</v>
      </c>
      <c r="C37" s="38" t="s">
        <v>40</v>
      </c>
      <c r="D37" s="18" t="s">
        <v>21</v>
      </c>
      <c r="E37" s="14">
        <f>SUM(F37:M37)</f>
        <v>12616.8</v>
      </c>
      <c r="F37" s="14">
        <f>F39</f>
        <v>1140.8</v>
      </c>
      <c r="G37" s="14">
        <f t="shared" ref="G37:M37" si="40">G39</f>
        <v>1092</v>
      </c>
      <c r="H37" s="14">
        <f t="shared" si="40"/>
        <v>1236</v>
      </c>
      <c r="I37" s="14">
        <f t="shared" si="40"/>
        <v>1283</v>
      </c>
      <c r="J37" s="14">
        <f t="shared" si="40"/>
        <v>1332</v>
      </c>
      <c r="K37" s="14">
        <f t="shared" si="40"/>
        <v>902</v>
      </c>
      <c r="L37" s="14">
        <f t="shared" si="40"/>
        <v>938</v>
      </c>
      <c r="M37" s="14">
        <f t="shared" si="40"/>
        <v>4693</v>
      </c>
    </row>
    <row r="38" spans="1:13" ht="30" x14ac:dyDescent="0.25">
      <c r="A38" s="44"/>
      <c r="B38" s="45"/>
      <c r="C38" s="38"/>
      <c r="D38" s="18" t="s">
        <v>50</v>
      </c>
      <c r="E38" s="14">
        <f>SUM(F38:M38)</f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/>
    </row>
    <row r="39" spans="1:13" ht="45" x14ac:dyDescent="0.25">
      <c r="A39" s="44"/>
      <c r="B39" s="45"/>
      <c r="C39" s="38"/>
      <c r="D39" s="18" t="s">
        <v>36</v>
      </c>
      <c r="E39" s="14">
        <f t="shared" ref="E39:E62" si="41">SUM(F39:M39)</f>
        <v>12616.8</v>
      </c>
      <c r="F39" s="14">
        <v>1140.8</v>
      </c>
      <c r="G39" s="14">
        <v>1092</v>
      </c>
      <c r="H39" s="14">
        <v>1236</v>
      </c>
      <c r="I39" s="14">
        <v>1283</v>
      </c>
      <c r="J39" s="14">
        <v>1332</v>
      </c>
      <c r="K39" s="14">
        <v>902</v>
      </c>
      <c r="L39" s="14">
        <v>938</v>
      </c>
      <c r="M39" s="14">
        <v>4693</v>
      </c>
    </row>
    <row r="40" spans="1:13" x14ac:dyDescent="0.25">
      <c r="A40" s="44" t="s">
        <v>24</v>
      </c>
      <c r="B40" s="54" t="s">
        <v>41</v>
      </c>
      <c r="C40" s="38" t="s">
        <v>40</v>
      </c>
      <c r="D40" s="18" t="s">
        <v>21</v>
      </c>
      <c r="E40" s="14">
        <f t="shared" si="41"/>
        <v>7306.7</v>
      </c>
      <c r="F40" s="14">
        <f>F42</f>
        <v>1802.7</v>
      </c>
      <c r="G40" s="14">
        <f t="shared" ref="G40" si="42">G42</f>
        <v>462.2</v>
      </c>
      <c r="H40" s="14">
        <f t="shared" ref="H40" si="43">H42</f>
        <v>400</v>
      </c>
      <c r="I40" s="14">
        <f t="shared" ref="I40" si="44">I42</f>
        <v>735</v>
      </c>
      <c r="J40" s="14">
        <f>J42</f>
        <v>1106.8</v>
      </c>
      <c r="K40" s="14">
        <f>K42</f>
        <v>400</v>
      </c>
      <c r="L40" s="14">
        <f>L42</f>
        <v>400</v>
      </c>
      <c r="M40" s="14">
        <f>M42</f>
        <v>2000</v>
      </c>
    </row>
    <row r="41" spans="1:13" ht="30" x14ac:dyDescent="0.25">
      <c r="A41" s="44"/>
      <c r="B41" s="54"/>
      <c r="C41" s="38"/>
      <c r="D41" s="18" t="s">
        <v>50</v>
      </c>
      <c r="E41" s="14">
        <f t="shared" si="41"/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/>
    </row>
    <row r="42" spans="1:13" ht="45" x14ac:dyDescent="0.25">
      <c r="A42" s="44"/>
      <c r="B42" s="54"/>
      <c r="C42" s="38"/>
      <c r="D42" s="18" t="s">
        <v>36</v>
      </c>
      <c r="E42" s="14">
        <f t="shared" si="41"/>
        <v>7306.7</v>
      </c>
      <c r="F42" s="14">
        <f>1907.8-30-75.1</f>
        <v>1802.7</v>
      </c>
      <c r="G42" s="14">
        <v>462.2</v>
      </c>
      <c r="H42" s="14">
        <v>400</v>
      </c>
      <c r="I42" s="14">
        <v>735</v>
      </c>
      <c r="J42" s="14">
        <v>1106.8</v>
      </c>
      <c r="K42" s="14">
        <v>400</v>
      </c>
      <c r="L42" s="14">
        <v>400</v>
      </c>
      <c r="M42" s="14">
        <v>2000</v>
      </c>
    </row>
    <row r="43" spans="1:13" x14ac:dyDescent="0.25">
      <c r="A43" s="44"/>
      <c r="B43" s="45" t="s">
        <v>26</v>
      </c>
      <c r="C43" s="45"/>
      <c r="D43" s="18" t="s">
        <v>21</v>
      </c>
      <c r="E43" s="14">
        <f t="shared" si="41"/>
        <v>19923.5</v>
      </c>
      <c r="F43" s="14">
        <f>F45+F44</f>
        <v>2943.5</v>
      </c>
      <c r="G43" s="14">
        <f t="shared" ref="G43:M43" si="45">G45+G44</f>
        <v>1554.2</v>
      </c>
      <c r="H43" s="14">
        <f t="shared" si="45"/>
        <v>1636</v>
      </c>
      <c r="I43" s="14">
        <f t="shared" si="45"/>
        <v>2018</v>
      </c>
      <c r="J43" s="14">
        <f t="shared" si="45"/>
        <v>2438.8000000000002</v>
      </c>
      <c r="K43" s="14">
        <f t="shared" si="45"/>
        <v>1302</v>
      </c>
      <c r="L43" s="14">
        <f t="shared" si="45"/>
        <v>1338</v>
      </c>
      <c r="M43" s="14">
        <f t="shared" si="45"/>
        <v>6693</v>
      </c>
    </row>
    <row r="44" spans="1:13" ht="30" x14ac:dyDescent="0.25">
      <c r="A44" s="44"/>
      <c r="B44" s="45"/>
      <c r="C44" s="45"/>
      <c r="D44" s="18" t="s">
        <v>50</v>
      </c>
      <c r="E44" s="14">
        <f t="shared" si="41"/>
        <v>0</v>
      </c>
      <c r="F44" s="14">
        <f>F38+F41</f>
        <v>0</v>
      </c>
      <c r="G44" s="14">
        <f t="shared" ref="G44:M44" si="46">G38+G41</f>
        <v>0</v>
      </c>
      <c r="H44" s="14">
        <f t="shared" si="46"/>
        <v>0</v>
      </c>
      <c r="I44" s="14">
        <f t="shared" si="46"/>
        <v>0</v>
      </c>
      <c r="J44" s="14">
        <f t="shared" si="46"/>
        <v>0</v>
      </c>
      <c r="K44" s="14">
        <f t="shared" si="46"/>
        <v>0</v>
      </c>
      <c r="L44" s="14">
        <f t="shared" si="46"/>
        <v>0</v>
      </c>
      <c r="M44" s="14">
        <f t="shared" si="46"/>
        <v>0</v>
      </c>
    </row>
    <row r="45" spans="1:13" ht="45" x14ac:dyDescent="0.25">
      <c r="A45" s="44"/>
      <c r="B45" s="45"/>
      <c r="C45" s="45"/>
      <c r="D45" s="18" t="s">
        <v>36</v>
      </c>
      <c r="E45" s="14">
        <f t="shared" si="41"/>
        <v>19923.5</v>
      </c>
      <c r="F45" s="14">
        <f>F39+F42</f>
        <v>2943.5</v>
      </c>
      <c r="G45" s="14">
        <f t="shared" ref="G45:M45" si="47">G39+G42</f>
        <v>1554.2</v>
      </c>
      <c r="H45" s="14">
        <f t="shared" si="47"/>
        <v>1636</v>
      </c>
      <c r="I45" s="14">
        <f t="shared" si="47"/>
        <v>2018</v>
      </c>
      <c r="J45" s="14">
        <f t="shared" si="47"/>
        <v>2438.8000000000002</v>
      </c>
      <c r="K45" s="14">
        <f t="shared" si="47"/>
        <v>1302</v>
      </c>
      <c r="L45" s="14">
        <f t="shared" si="47"/>
        <v>1338</v>
      </c>
      <c r="M45" s="14">
        <f t="shared" si="47"/>
        <v>6693</v>
      </c>
    </row>
    <row r="46" spans="1:13" x14ac:dyDescent="0.25">
      <c r="A46" s="44"/>
      <c r="B46" s="45" t="s">
        <v>25</v>
      </c>
      <c r="C46" s="45"/>
      <c r="D46" s="18" t="s">
        <v>21</v>
      </c>
      <c r="E46" s="14">
        <f t="shared" si="41"/>
        <v>19923.5</v>
      </c>
      <c r="F46" s="14">
        <f>F48+F47</f>
        <v>2943.5</v>
      </c>
      <c r="G46" s="14">
        <f t="shared" ref="G46" si="48">G48+G47</f>
        <v>1554.2</v>
      </c>
      <c r="H46" s="14">
        <f t="shared" ref="H46" si="49">H48+H47</f>
        <v>1636</v>
      </c>
      <c r="I46" s="14">
        <f t="shared" ref="I46" si="50">I48+I47</f>
        <v>2018</v>
      </c>
      <c r="J46" s="14">
        <f t="shared" ref="J46" si="51">J48+J47</f>
        <v>2438.8000000000002</v>
      </c>
      <c r="K46" s="14">
        <f t="shared" ref="K46" si="52">K48+K47</f>
        <v>1302</v>
      </c>
      <c r="L46" s="14">
        <f t="shared" ref="L46" si="53">L48+L47</f>
        <v>1338</v>
      </c>
      <c r="M46" s="14">
        <f t="shared" ref="M46" si="54">M48+M47</f>
        <v>6693</v>
      </c>
    </row>
    <row r="47" spans="1:13" ht="30" x14ac:dyDescent="0.25">
      <c r="A47" s="44"/>
      <c r="B47" s="45"/>
      <c r="C47" s="45"/>
      <c r="D47" s="18" t="s">
        <v>50</v>
      </c>
      <c r="E47" s="14">
        <f t="shared" si="41"/>
        <v>0</v>
      </c>
      <c r="F47" s="14">
        <f>F44</f>
        <v>0</v>
      </c>
      <c r="G47" s="14">
        <f t="shared" ref="G47:M47" si="55">G44</f>
        <v>0</v>
      </c>
      <c r="H47" s="14">
        <f t="shared" si="55"/>
        <v>0</v>
      </c>
      <c r="I47" s="14">
        <f t="shared" si="55"/>
        <v>0</v>
      </c>
      <c r="J47" s="14">
        <f t="shared" si="55"/>
        <v>0</v>
      </c>
      <c r="K47" s="14">
        <f t="shared" si="55"/>
        <v>0</v>
      </c>
      <c r="L47" s="14">
        <f t="shared" si="55"/>
        <v>0</v>
      </c>
      <c r="M47" s="14">
        <f t="shared" si="55"/>
        <v>0</v>
      </c>
    </row>
    <row r="48" spans="1:13" ht="45" x14ac:dyDescent="0.25">
      <c r="A48" s="44"/>
      <c r="B48" s="45"/>
      <c r="C48" s="45"/>
      <c r="D48" s="18" t="s">
        <v>36</v>
      </c>
      <c r="E48" s="14">
        <f t="shared" si="41"/>
        <v>19923.5</v>
      </c>
      <c r="F48" s="14">
        <f>F45</f>
        <v>2943.5</v>
      </c>
      <c r="G48" s="14">
        <f t="shared" ref="G48:M48" si="56">G45</f>
        <v>1554.2</v>
      </c>
      <c r="H48" s="14">
        <f t="shared" si="56"/>
        <v>1636</v>
      </c>
      <c r="I48" s="14">
        <f t="shared" si="56"/>
        <v>2018</v>
      </c>
      <c r="J48" s="14">
        <f t="shared" si="56"/>
        <v>2438.8000000000002</v>
      </c>
      <c r="K48" s="14">
        <f t="shared" si="56"/>
        <v>1302</v>
      </c>
      <c r="L48" s="14">
        <f t="shared" si="56"/>
        <v>1338</v>
      </c>
      <c r="M48" s="14">
        <f t="shared" si="56"/>
        <v>6693</v>
      </c>
    </row>
    <row r="49" spans="1:13" x14ac:dyDescent="0.25">
      <c r="A49" s="45" t="s">
        <v>57</v>
      </c>
      <c r="B49" s="45"/>
      <c r="C49" s="45"/>
      <c r="D49" s="45"/>
      <c r="E49" s="45"/>
      <c r="F49" s="45"/>
      <c r="G49" s="45"/>
      <c r="H49" s="45"/>
      <c r="I49" s="45"/>
      <c r="J49" s="14"/>
      <c r="K49" s="14"/>
      <c r="L49" s="14"/>
      <c r="M49" s="14"/>
    </row>
    <row r="50" spans="1:13" x14ac:dyDescent="0.25">
      <c r="A50" s="46" t="s">
        <v>56</v>
      </c>
      <c r="B50" s="47"/>
      <c r="C50" s="47"/>
      <c r="D50" s="47"/>
      <c r="E50" s="47"/>
      <c r="F50" s="47"/>
      <c r="G50" s="47"/>
      <c r="H50" s="47"/>
      <c r="I50" s="47"/>
      <c r="J50" s="50"/>
      <c r="K50" s="50"/>
      <c r="L50" s="50"/>
      <c r="M50" s="51"/>
    </row>
    <row r="51" spans="1:13" x14ac:dyDescent="0.25">
      <c r="A51" s="55" t="s">
        <v>59</v>
      </c>
      <c r="B51" s="35" t="s">
        <v>53</v>
      </c>
      <c r="C51" s="38" t="s">
        <v>40</v>
      </c>
      <c r="D51" s="20" t="s">
        <v>21</v>
      </c>
      <c r="E51" s="14">
        <f t="shared" ref="E51:E56" si="57">SUM(F51:M51)</f>
        <v>25.1</v>
      </c>
      <c r="F51" s="14">
        <f>F53+F52</f>
        <v>0</v>
      </c>
      <c r="G51" s="14">
        <f t="shared" ref="G51:M51" si="58">G53+G52</f>
        <v>25.1</v>
      </c>
      <c r="H51" s="14">
        <f t="shared" si="58"/>
        <v>0</v>
      </c>
      <c r="I51" s="14">
        <f t="shared" si="58"/>
        <v>0</v>
      </c>
      <c r="J51" s="14">
        <f t="shared" si="58"/>
        <v>0</v>
      </c>
      <c r="K51" s="14">
        <f t="shared" si="58"/>
        <v>0</v>
      </c>
      <c r="L51" s="14">
        <f t="shared" si="58"/>
        <v>0</v>
      </c>
      <c r="M51" s="14">
        <f t="shared" si="58"/>
        <v>0</v>
      </c>
    </row>
    <row r="52" spans="1:13" ht="30" x14ac:dyDescent="0.25">
      <c r="A52" s="44"/>
      <c r="B52" s="36"/>
      <c r="C52" s="38"/>
      <c r="D52" s="20" t="s">
        <v>50</v>
      </c>
      <c r="E52" s="14">
        <f t="shared" si="57"/>
        <v>25.1</v>
      </c>
      <c r="F52" s="14">
        <v>0</v>
      </c>
      <c r="G52" s="14">
        <v>25.1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4">
        <v>0</v>
      </c>
    </row>
    <row r="53" spans="1:13" ht="45" x14ac:dyDescent="0.25">
      <c r="A53" s="44"/>
      <c r="B53" s="37"/>
      <c r="C53" s="38"/>
      <c r="D53" s="20" t="s">
        <v>36</v>
      </c>
      <c r="E53" s="14">
        <f t="shared" si="57"/>
        <v>0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4">
        <v>0</v>
      </c>
    </row>
    <row r="54" spans="1:13" x14ac:dyDescent="0.25">
      <c r="A54" s="44"/>
      <c r="B54" s="45" t="s">
        <v>55</v>
      </c>
      <c r="C54" s="38"/>
      <c r="D54" s="20" t="s">
        <v>21</v>
      </c>
      <c r="E54" s="14">
        <f t="shared" si="57"/>
        <v>25.1</v>
      </c>
      <c r="F54" s="14">
        <f>F56+F55</f>
        <v>0</v>
      </c>
      <c r="G54" s="14">
        <f t="shared" ref="G54:M54" si="59">G56+G55</f>
        <v>25.1</v>
      </c>
      <c r="H54" s="14">
        <f t="shared" si="59"/>
        <v>0</v>
      </c>
      <c r="I54" s="14">
        <f t="shared" si="59"/>
        <v>0</v>
      </c>
      <c r="J54" s="14">
        <f t="shared" si="59"/>
        <v>0</v>
      </c>
      <c r="K54" s="14">
        <f t="shared" si="59"/>
        <v>0</v>
      </c>
      <c r="L54" s="14">
        <f t="shared" si="59"/>
        <v>0</v>
      </c>
      <c r="M54" s="14">
        <f t="shared" si="59"/>
        <v>0</v>
      </c>
    </row>
    <row r="55" spans="1:13" ht="30" x14ac:dyDescent="0.25">
      <c r="A55" s="44"/>
      <c r="B55" s="45"/>
      <c r="C55" s="38"/>
      <c r="D55" s="20" t="s">
        <v>50</v>
      </c>
      <c r="E55" s="14">
        <f t="shared" si="57"/>
        <v>25.1</v>
      </c>
      <c r="F55" s="14">
        <f>F52</f>
        <v>0</v>
      </c>
      <c r="G55" s="14">
        <f t="shared" ref="G55:M55" si="60">G52</f>
        <v>25.1</v>
      </c>
      <c r="H55" s="14">
        <f t="shared" si="60"/>
        <v>0</v>
      </c>
      <c r="I55" s="14">
        <f t="shared" si="60"/>
        <v>0</v>
      </c>
      <c r="J55" s="14">
        <f t="shared" si="60"/>
        <v>0</v>
      </c>
      <c r="K55" s="14">
        <f t="shared" si="60"/>
        <v>0</v>
      </c>
      <c r="L55" s="14">
        <f t="shared" si="60"/>
        <v>0</v>
      </c>
      <c r="M55" s="14">
        <f t="shared" si="60"/>
        <v>0</v>
      </c>
    </row>
    <row r="56" spans="1:13" ht="45" x14ac:dyDescent="0.25">
      <c r="A56" s="44"/>
      <c r="B56" s="45"/>
      <c r="C56" s="38"/>
      <c r="D56" s="20" t="s">
        <v>36</v>
      </c>
      <c r="E56" s="14">
        <f t="shared" si="57"/>
        <v>0</v>
      </c>
      <c r="F56" s="14">
        <f>F53</f>
        <v>0</v>
      </c>
      <c r="G56" s="14">
        <f t="shared" ref="G56:M56" si="61">G53</f>
        <v>0</v>
      </c>
      <c r="H56" s="14">
        <f t="shared" si="61"/>
        <v>0</v>
      </c>
      <c r="I56" s="14">
        <f t="shared" si="61"/>
        <v>0</v>
      </c>
      <c r="J56" s="14">
        <f t="shared" si="61"/>
        <v>0</v>
      </c>
      <c r="K56" s="14">
        <f t="shared" si="61"/>
        <v>0</v>
      </c>
      <c r="L56" s="14">
        <f t="shared" si="61"/>
        <v>0</v>
      </c>
      <c r="M56" s="14">
        <f t="shared" si="61"/>
        <v>0</v>
      </c>
    </row>
    <row r="57" spans="1:13" x14ac:dyDescent="0.25">
      <c r="A57" s="44"/>
      <c r="B57" s="45" t="s">
        <v>54</v>
      </c>
      <c r="C57" s="45"/>
      <c r="D57" s="20" t="s">
        <v>21</v>
      </c>
      <c r="E57" s="14">
        <f t="shared" ref="E57:E59" si="62">SUM(F57:M57)</f>
        <v>25.1</v>
      </c>
      <c r="F57" s="14">
        <f>F59+F58</f>
        <v>0</v>
      </c>
      <c r="G57" s="14">
        <f t="shared" ref="G57:M57" si="63">G59+G58</f>
        <v>25.1</v>
      </c>
      <c r="H57" s="14">
        <f t="shared" si="63"/>
        <v>0</v>
      </c>
      <c r="I57" s="14">
        <f t="shared" si="63"/>
        <v>0</v>
      </c>
      <c r="J57" s="14">
        <f t="shared" si="63"/>
        <v>0</v>
      </c>
      <c r="K57" s="14">
        <f t="shared" si="63"/>
        <v>0</v>
      </c>
      <c r="L57" s="14">
        <f t="shared" si="63"/>
        <v>0</v>
      </c>
      <c r="M57" s="14">
        <f t="shared" si="63"/>
        <v>0</v>
      </c>
    </row>
    <row r="58" spans="1:13" ht="30" x14ac:dyDescent="0.25">
      <c r="A58" s="44"/>
      <c r="B58" s="45"/>
      <c r="C58" s="45"/>
      <c r="D58" s="20" t="s">
        <v>50</v>
      </c>
      <c r="E58" s="14">
        <f t="shared" si="62"/>
        <v>25.1</v>
      </c>
      <c r="F58" s="14">
        <f>F55</f>
        <v>0</v>
      </c>
      <c r="G58" s="14">
        <f t="shared" ref="G58:M58" si="64">G55</f>
        <v>25.1</v>
      </c>
      <c r="H58" s="14">
        <f t="shared" si="64"/>
        <v>0</v>
      </c>
      <c r="I58" s="14">
        <f t="shared" si="64"/>
        <v>0</v>
      </c>
      <c r="J58" s="14">
        <f t="shared" si="64"/>
        <v>0</v>
      </c>
      <c r="K58" s="14">
        <f t="shared" si="64"/>
        <v>0</v>
      </c>
      <c r="L58" s="14">
        <f t="shared" si="64"/>
        <v>0</v>
      </c>
      <c r="M58" s="14">
        <f t="shared" si="64"/>
        <v>0</v>
      </c>
    </row>
    <row r="59" spans="1:13" ht="45" x14ac:dyDescent="0.25">
      <c r="A59" s="44"/>
      <c r="B59" s="45"/>
      <c r="C59" s="45"/>
      <c r="D59" s="20" t="s">
        <v>36</v>
      </c>
      <c r="E59" s="14">
        <f t="shared" si="62"/>
        <v>0</v>
      </c>
      <c r="F59" s="14">
        <f>F56</f>
        <v>0</v>
      </c>
      <c r="G59" s="14">
        <f t="shared" ref="G59:M59" si="65">G56</f>
        <v>0</v>
      </c>
      <c r="H59" s="14">
        <f t="shared" si="65"/>
        <v>0</v>
      </c>
      <c r="I59" s="14">
        <f t="shared" si="65"/>
        <v>0</v>
      </c>
      <c r="J59" s="14">
        <f t="shared" si="65"/>
        <v>0</v>
      </c>
      <c r="K59" s="14">
        <f t="shared" si="65"/>
        <v>0</v>
      </c>
      <c r="L59" s="14">
        <f t="shared" si="65"/>
        <v>0</v>
      </c>
      <c r="M59" s="14">
        <f t="shared" si="65"/>
        <v>0</v>
      </c>
    </row>
    <row r="60" spans="1:13" x14ac:dyDescent="0.25">
      <c r="A60" s="45"/>
      <c r="B60" s="45" t="s">
        <v>42</v>
      </c>
      <c r="C60" s="44"/>
      <c r="D60" s="18" t="s">
        <v>21</v>
      </c>
      <c r="E60" s="14">
        <f t="shared" si="41"/>
        <v>25433.200000000001</v>
      </c>
      <c r="F60" s="14">
        <f>F62+F61</f>
        <v>3452.5</v>
      </c>
      <c r="G60" s="14">
        <f t="shared" ref="G60:M60" si="66">G62+G61</f>
        <v>2542</v>
      </c>
      <c r="H60" s="14">
        <f t="shared" si="66"/>
        <v>2040.3</v>
      </c>
      <c r="I60" s="14">
        <f t="shared" si="66"/>
        <v>2422.3000000000002</v>
      </c>
      <c r="J60" s="14">
        <f t="shared" si="66"/>
        <v>2843.1000000000004</v>
      </c>
      <c r="K60" s="14">
        <f t="shared" si="66"/>
        <v>1702</v>
      </c>
      <c r="L60" s="14">
        <f t="shared" si="66"/>
        <v>1738</v>
      </c>
      <c r="M60" s="14">
        <f t="shared" si="66"/>
        <v>8693</v>
      </c>
    </row>
    <row r="61" spans="1:13" ht="30" x14ac:dyDescent="0.25">
      <c r="A61" s="45"/>
      <c r="B61" s="45"/>
      <c r="C61" s="44"/>
      <c r="D61" s="18" t="s">
        <v>50</v>
      </c>
      <c r="E61" s="14">
        <f t="shared" si="41"/>
        <v>46.399999999999991</v>
      </c>
      <c r="F61" s="14">
        <f>F33+F47</f>
        <v>4</v>
      </c>
      <c r="G61" s="14">
        <f>G33+G47+G58</f>
        <v>29.5</v>
      </c>
      <c r="H61" s="14">
        <f t="shared" ref="H61:M61" si="67">H33+H47+H58</f>
        <v>4.3</v>
      </c>
      <c r="I61" s="14">
        <f t="shared" si="67"/>
        <v>4.3</v>
      </c>
      <c r="J61" s="14">
        <f t="shared" si="67"/>
        <v>4.3</v>
      </c>
      <c r="K61" s="14">
        <f t="shared" si="67"/>
        <v>0</v>
      </c>
      <c r="L61" s="14">
        <f t="shared" si="67"/>
        <v>0</v>
      </c>
      <c r="M61" s="14">
        <f t="shared" si="67"/>
        <v>0</v>
      </c>
    </row>
    <row r="62" spans="1:13" ht="45" x14ac:dyDescent="0.25">
      <c r="A62" s="45"/>
      <c r="B62" s="45"/>
      <c r="C62" s="44"/>
      <c r="D62" s="18" t="s">
        <v>36</v>
      </c>
      <c r="E62" s="14">
        <f t="shared" si="41"/>
        <v>25386.799999999999</v>
      </c>
      <c r="F62" s="14">
        <f>F48+F34</f>
        <v>3448.5</v>
      </c>
      <c r="G62" s="14">
        <f>G34+G48+G59</f>
        <v>2512.5</v>
      </c>
      <c r="H62" s="14">
        <f t="shared" ref="H62:M62" si="68">H34+H48+H59</f>
        <v>2036</v>
      </c>
      <c r="I62" s="14">
        <f t="shared" si="68"/>
        <v>2418</v>
      </c>
      <c r="J62" s="14">
        <f t="shared" si="68"/>
        <v>2838.8</v>
      </c>
      <c r="K62" s="14">
        <f t="shared" si="68"/>
        <v>1702</v>
      </c>
      <c r="L62" s="14">
        <f t="shared" si="68"/>
        <v>1738</v>
      </c>
      <c r="M62" s="14">
        <f t="shared" si="68"/>
        <v>8693</v>
      </c>
    </row>
  </sheetData>
  <mergeCells count="64">
    <mergeCell ref="A23:A25"/>
    <mergeCell ref="B23:B25"/>
    <mergeCell ref="C23:C25"/>
    <mergeCell ref="A26:A28"/>
    <mergeCell ref="B26:B28"/>
    <mergeCell ref="C26:C28"/>
    <mergeCell ref="A51:A53"/>
    <mergeCell ref="B51:B53"/>
    <mergeCell ref="A54:A56"/>
    <mergeCell ref="B54:B56"/>
    <mergeCell ref="A57:A59"/>
    <mergeCell ref="B57:B59"/>
    <mergeCell ref="A60:A62"/>
    <mergeCell ref="B60:B62"/>
    <mergeCell ref="C60:C62"/>
    <mergeCell ref="B40:B42"/>
    <mergeCell ref="C40:C42"/>
    <mergeCell ref="A43:A45"/>
    <mergeCell ref="B43:B45"/>
    <mergeCell ref="C43:C45"/>
    <mergeCell ref="A46:A48"/>
    <mergeCell ref="B46:B48"/>
    <mergeCell ref="C46:C48"/>
    <mergeCell ref="C57:C59"/>
    <mergeCell ref="A49:I49"/>
    <mergeCell ref="A50:M50"/>
    <mergeCell ref="C51:C53"/>
    <mergeCell ref="C54:C56"/>
    <mergeCell ref="A35:I35"/>
    <mergeCell ref="A36:I36"/>
    <mergeCell ref="A37:A39"/>
    <mergeCell ref="B37:B39"/>
    <mergeCell ref="A40:A42"/>
    <mergeCell ref="C37:C39"/>
    <mergeCell ref="A32:A34"/>
    <mergeCell ref="B32:B34"/>
    <mergeCell ref="C32:C34"/>
    <mergeCell ref="E4:E6"/>
    <mergeCell ref="A8:M8"/>
    <mergeCell ref="A9:M9"/>
    <mergeCell ref="A10:M10"/>
    <mergeCell ref="A29:A31"/>
    <mergeCell ref="B29:B31"/>
    <mergeCell ref="C29:C31"/>
    <mergeCell ref="A17:A19"/>
    <mergeCell ref="B17:B19"/>
    <mergeCell ref="C17:C19"/>
    <mergeCell ref="B20:B22"/>
    <mergeCell ref="A20:A22"/>
    <mergeCell ref="C20:C22"/>
    <mergeCell ref="A14:A16"/>
    <mergeCell ref="B14:B16"/>
    <mergeCell ref="C14:C16"/>
    <mergeCell ref="A11:A13"/>
    <mergeCell ref="B11:B13"/>
    <mergeCell ref="C11:C13"/>
    <mergeCell ref="H1:M1"/>
    <mergeCell ref="A2:M2"/>
    <mergeCell ref="A4:A6"/>
    <mergeCell ref="B4:B6"/>
    <mergeCell ref="C4:C6"/>
    <mergeCell ref="D4:D6"/>
    <mergeCell ref="F5:M5"/>
    <mergeCell ref="F4:M4"/>
  </mergeCells>
  <pageMargins left="0.7" right="0.7" top="0.75" bottom="0.75" header="0.3" footer="0.3"/>
  <pageSetup paperSize="9" scale="7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1</vt:lpstr>
      <vt:lpstr>Приложение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2021-01-19T10:47:17Z</dcterms:modified>
</cp:coreProperties>
</file>