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92B9470-8D46-40EC-A4E3-12979093BB17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3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2" l="1"/>
  <c r="H55" i="2"/>
  <c r="I55" i="2"/>
  <c r="J55" i="2"/>
  <c r="K55" i="2"/>
  <c r="L55" i="2"/>
  <c r="M55" i="2"/>
  <c r="G56" i="2"/>
  <c r="H56" i="2"/>
  <c r="I56" i="2"/>
  <c r="J56" i="2"/>
  <c r="K56" i="2"/>
  <c r="L56" i="2"/>
  <c r="M56" i="2"/>
  <c r="F56" i="2"/>
  <c r="F55" i="2"/>
  <c r="M51" i="2"/>
  <c r="L51" i="2"/>
  <c r="K51" i="2"/>
  <c r="J51" i="2"/>
  <c r="I51" i="2"/>
  <c r="H51" i="2"/>
  <c r="G51" i="2"/>
  <c r="F51" i="2"/>
  <c r="E53" i="2"/>
  <c r="E52" i="2"/>
  <c r="M48" i="2"/>
  <c r="L48" i="2"/>
  <c r="K48" i="2"/>
  <c r="J48" i="2"/>
  <c r="I48" i="2"/>
  <c r="H48" i="2"/>
  <c r="G48" i="2"/>
  <c r="F48" i="2"/>
  <c r="M45" i="2"/>
  <c r="L45" i="2"/>
  <c r="K45" i="2"/>
  <c r="J45" i="2"/>
  <c r="I45" i="2"/>
  <c r="H45" i="2"/>
  <c r="G45" i="2"/>
  <c r="F45" i="2"/>
  <c r="E50" i="2"/>
  <c r="E49" i="2"/>
  <c r="E47" i="2"/>
  <c r="E46" i="2"/>
  <c r="E51" i="2" l="1"/>
  <c r="E48" i="2"/>
  <c r="E45" i="2"/>
  <c r="L10" i="3"/>
  <c r="H69" i="2" l="1"/>
  <c r="I70" i="2"/>
  <c r="F70" i="2"/>
  <c r="G66" i="2"/>
  <c r="G69" i="2" s="1"/>
  <c r="H66" i="2"/>
  <c r="I66" i="2"/>
  <c r="I69" i="2" s="1"/>
  <c r="I68" i="2" s="1"/>
  <c r="J66" i="2"/>
  <c r="J69" i="2" s="1"/>
  <c r="K66" i="2"/>
  <c r="K69" i="2" s="1"/>
  <c r="L66" i="2"/>
  <c r="L69" i="2" s="1"/>
  <c r="M66" i="2"/>
  <c r="M69" i="2" s="1"/>
  <c r="M68" i="2" s="1"/>
  <c r="G67" i="2"/>
  <c r="G70" i="2" s="1"/>
  <c r="H67" i="2"/>
  <c r="H70" i="2" s="1"/>
  <c r="I67" i="2"/>
  <c r="J67" i="2"/>
  <c r="J70" i="2" s="1"/>
  <c r="K67" i="2"/>
  <c r="K70" i="2" s="1"/>
  <c r="L67" i="2"/>
  <c r="L70" i="2" s="1"/>
  <c r="M67" i="2"/>
  <c r="M70" i="2" s="1"/>
  <c r="F67" i="2"/>
  <c r="F66" i="2"/>
  <c r="F69" i="2" s="1"/>
  <c r="E69" i="2" l="1"/>
  <c r="L68" i="2"/>
  <c r="K68" i="2"/>
  <c r="G68" i="2"/>
  <c r="E68" i="2" s="1"/>
  <c r="H68" i="2"/>
  <c r="F68" i="2"/>
  <c r="J68" i="2"/>
  <c r="E70" i="2"/>
  <c r="E67" i="2"/>
  <c r="K65" i="2"/>
  <c r="J65" i="2"/>
  <c r="G65" i="2"/>
  <c r="E66" i="2"/>
  <c r="M65" i="2"/>
  <c r="L65" i="2"/>
  <c r="I65" i="2"/>
  <c r="H65" i="2"/>
  <c r="E64" i="2"/>
  <c r="E63" i="2"/>
  <c r="M62" i="2"/>
  <c r="L62" i="2"/>
  <c r="K62" i="2"/>
  <c r="J62" i="2"/>
  <c r="I62" i="2"/>
  <c r="H62" i="2"/>
  <c r="G62" i="2"/>
  <c r="F62" i="2"/>
  <c r="L8" i="3"/>
  <c r="L7" i="3"/>
  <c r="E62" i="2" l="1"/>
  <c r="F65" i="2"/>
  <c r="E65" i="2" s="1"/>
  <c r="M42" i="2"/>
  <c r="L42" i="2"/>
  <c r="K42" i="2"/>
  <c r="J42" i="2"/>
  <c r="I42" i="2"/>
  <c r="H42" i="2"/>
  <c r="G42" i="2"/>
  <c r="F42" i="2"/>
  <c r="E44" i="2"/>
  <c r="E43" i="2"/>
  <c r="M39" i="2"/>
  <c r="L39" i="2"/>
  <c r="K39" i="2"/>
  <c r="J39" i="2"/>
  <c r="I39" i="2"/>
  <c r="H39" i="2"/>
  <c r="G39" i="2"/>
  <c r="F39" i="2"/>
  <c r="E40" i="2"/>
  <c r="E41" i="2"/>
  <c r="E39" i="2" l="1"/>
  <c r="E42" i="2"/>
  <c r="E38" i="2"/>
  <c r="E37" i="2"/>
  <c r="M36" i="2"/>
  <c r="L36" i="2"/>
  <c r="K36" i="2"/>
  <c r="J36" i="2"/>
  <c r="I36" i="2"/>
  <c r="H36" i="2"/>
  <c r="G36" i="2"/>
  <c r="F36" i="2"/>
  <c r="E55" i="2" l="1"/>
  <c r="E36" i="2"/>
  <c r="E56" i="2" l="1"/>
  <c r="E35" i="2" l="1"/>
  <c r="E34" i="2"/>
  <c r="M33" i="2"/>
  <c r="L33" i="2"/>
  <c r="K33" i="2"/>
  <c r="J33" i="2"/>
  <c r="I33" i="2"/>
  <c r="H33" i="2"/>
  <c r="G33" i="2"/>
  <c r="F33" i="2"/>
  <c r="E32" i="2"/>
  <c r="E31" i="2"/>
  <c r="M30" i="2"/>
  <c r="L30" i="2"/>
  <c r="K30" i="2"/>
  <c r="J30" i="2"/>
  <c r="I30" i="2"/>
  <c r="H30" i="2"/>
  <c r="G30" i="2"/>
  <c r="F30" i="2"/>
  <c r="E29" i="2"/>
  <c r="E28" i="2"/>
  <c r="M27" i="2"/>
  <c r="L27" i="2"/>
  <c r="K27" i="2"/>
  <c r="J27" i="2"/>
  <c r="I27" i="2"/>
  <c r="H27" i="2"/>
  <c r="G27" i="2"/>
  <c r="F27" i="2"/>
  <c r="E26" i="2"/>
  <c r="E25" i="2"/>
  <c r="M24" i="2"/>
  <c r="L24" i="2"/>
  <c r="K24" i="2"/>
  <c r="J24" i="2"/>
  <c r="I24" i="2"/>
  <c r="H24" i="2"/>
  <c r="G24" i="2"/>
  <c r="F24" i="2"/>
  <c r="G54" i="2"/>
  <c r="H54" i="2"/>
  <c r="I54" i="2"/>
  <c r="J54" i="2"/>
  <c r="K54" i="2"/>
  <c r="L54" i="2"/>
  <c r="M54" i="2"/>
  <c r="F54" i="2"/>
  <c r="M21" i="2"/>
  <c r="L21" i="2"/>
  <c r="K21" i="2"/>
  <c r="J21" i="2"/>
  <c r="I21" i="2"/>
  <c r="H21" i="2"/>
  <c r="G21" i="2"/>
  <c r="F21" i="2"/>
  <c r="G18" i="2"/>
  <c r="H18" i="2"/>
  <c r="I18" i="2"/>
  <c r="J18" i="2"/>
  <c r="K18" i="2"/>
  <c r="L18" i="2"/>
  <c r="M18" i="2"/>
  <c r="F18" i="2"/>
  <c r="E19" i="2"/>
  <c r="E20" i="2"/>
  <c r="E22" i="2"/>
  <c r="G15" i="2"/>
  <c r="G72" i="2" s="1"/>
  <c r="H15" i="2"/>
  <c r="H72" i="2" s="1"/>
  <c r="I15" i="2"/>
  <c r="I72" i="2" s="1"/>
  <c r="J15" i="2"/>
  <c r="J72" i="2" s="1"/>
  <c r="K15" i="2"/>
  <c r="K72" i="2" s="1"/>
  <c r="L15" i="2"/>
  <c r="L72" i="2" s="1"/>
  <c r="M15" i="2"/>
  <c r="M72" i="2" s="1"/>
  <c r="F15" i="2"/>
  <c r="G11" i="2"/>
  <c r="H11" i="2"/>
  <c r="I11" i="2"/>
  <c r="J11" i="2"/>
  <c r="K11" i="2"/>
  <c r="L11" i="2"/>
  <c r="M11" i="2"/>
  <c r="F11" i="2"/>
  <c r="E12" i="2"/>
  <c r="G16" i="2"/>
  <c r="G73" i="2" s="1"/>
  <c r="H16" i="2"/>
  <c r="H73" i="2" s="1"/>
  <c r="I16" i="2"/>
  <c r="J16" i="2"/>
  <c r="J73" i="2" s="1"/>
  <c r="K16" i="2"/>
  <c r="K73" i="2" s="1"/>
  <c r="L16" i="2"/>
  <c r="M16" i="2"/>
  <c r="M73" i="2" s="1"/>
  <c r="F16" i="2"/>
  <c r="F73" i="2" s="1"/>
  <c r="I59" i="2" l="1"/>
  <c r="I73" i="2"/>
  <c r="F58" i="2"/>
  <c r="F72" i="2"/>
  <c r="E72" i="2" s="1"/>
  <c r="L59" i="2"/>
  <c r="L73" i="2"/>
  <c r="F59" i="2"/>
  <c r="F57" i="2" s="1"/>
  <c r="J59" i="2"/>
  <c r="K58" i="2"/>
  <c r="G58" i="2"/>
  <c r="J58" i="2"/>
  <c r="H71" i="2"/>
  <c r="H59" i="2"/>
  <c r="M58" i="2"/>
  <c r="I58" i="2"/>
  <c r="I57" i="2" s="1"/>
  <c r="M71" i="2"/>
  <c r="M59" i="2"/>
  <c r="K71" i="2"/>
  <c r="K59" i="2"/>
  <c r="G59" i="2"/>
  <c r="L58" i="2"/>
  <c r="L57" i="2" s="1"/>
  <c r="H58" i="2"/>
  <c r="I14" i="2"/>
  <c r="I71" i="2"/>
  <c r="L14" i="2"/>
  <c r="F14" i="2"/>
  <c r="G71" i="2"/>
  <c r="E54" i="2"/>
  <c r="E30" i="2"/>
  <c r="E33" i="2"/>
  <c r="E27" i="2"/>
  <c r="E24" i="2"/>
  <c r="M14" i="2"/>
  <c r="K14" i="2"/>
  <c r="E21" i="2"/>
  <c r="H14" i="2"/>
  <c r="G14" i="2"/>
  <c r="E15" i="2"/>
  <c r="J14" i="2"/>
  <c r="J57" i="2" l="1"/>
  <c r="K57" i="2"/>
  <c r="E58" i="2"/>
  <c r="L71" i="2"/>
  <c r="H57" i="2"/>
  <c r="M57" i="2"/>
  <c r="G57" i="2"/>
  <c r="J71" i="2"/>
  <c r="E59" i="2"/>
  <c r="E73" i="2"/>
  <c r="F71" i="2"/>
  <c r="E23" i="2"/>
  <c r="E13" i="2"/>
  <c r="E57" i="2" l="1"/>
  <c r="E18" i="2"/>
  <c r="E11" i="2"/>
  <c r="E16" i="2" l="1"/>
  <c r="E14" i="2" l="1"/>
  <c r="E71" i="2"/>
</calcChain>
</file>

<file path=xl/sharedStrings.xml><?xml version="1.0" encoding="utf-8"?>
<sst xmlns="http://schemas.openxmlformats.org/spreadsheetml/2006/main" count="150" uniqueCount="71">
  <si>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</si>
  <si>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</si>
  <si>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</si>
  <si>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</si>
  <si>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</si>
  <si>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</si>
  <si>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</si>
  <si>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</si>
  <si>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</si>
  <si>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</si>
  <si>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</si>
  <si>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</si>
  <si>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</si>
  <si>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</si>
  <si>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</si>
  <si>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</si>
  <si>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</si>
  <si>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1.2.</t>
  </si>
  <si>
    <t>1.3.</t>
  </si>
  <si>
    <t>Всего</t>
  </si>
  <si>
    <t>Итого по основному мероприятию 1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</si>
  <si>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</si>
  <si>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</si>
  <si>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</si>
  <si>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</si>
  <si>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</si>
  <si>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Развитие современной транспортной инфраструктуры, повышение доступности и безопасности услуг транспортного комплекса для населения сельского поселения Саранпауль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</si>
  <si>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Содержание и текущий ремонт автомобильных дорог и улиц общего пользования местного значения</t>
    </r>
  </si>
  <si>
    <t>Ремонт автомобильных дорог по ул.Озерная, ул.Грибная, ул.Ягодная в п. Сосьва</t>
  </si>
  <si>
    <t>Бюджет округа</t>
  </si>
  <si>
    <t>Основное мероприятие 1: Строительство, реконструкция и капитальный ремонт автомобильных дорог общего пользования местного значения</t>
  </si>
  <si>
    <t>Очистка от снега дорог, обочин, уборка снежных валов</t>
  </si>
  <si>
    <t>Грейдирование и профилирование дорог и обочин (в т.ч. приобретение и доставка песчано-гравийных смесей)</t>
  </si>
  <si>
    <t>1.4.</t>
  </si>
  <si>
    <t>Поливка дорог</t>
  </si>
  <si>
    <t>Дорожные знаки (приобретение, опоры, установка)</t>
  </si>
  <si>
    <t>1.5.</t>
  </si>
  <si>
    <t>Разработка проекта организации дорожного движения на территории сельского поселения Саранпауль (п.Сосьва)</t>
  </si>
  <si>
    <t>1.6.</t>
  </si>
  <si>
    <t>Ремонт моста по ул. Центральная в п.Сосьва</t>
  </si>
  <si>
    <t>1.7.</t>
  </si>
  <si>
    <t>Приобретение краски для дорожной разметки</t>
  </si>
  <si>
    <t>Основное мероприятие 2: Сохранность автомобильных дорог общего пользования местного значения</t>
  </si>
  <si>
    <t>Приложение 2
к муниципальной программе 
 «Развитие транспортной системы сельского поселения Саранпауль»</t>
  </si>
  <si>
    <t>1.8.</t>
  </si>
  <si>
    <t>1.9.</t>
  </si>
  <si>
    <t>1.10.</t>
  </si>
  <si>
    <t>Углубление канав в с.Саранпауль</t>
  </si>
  <si>
    <t>Транспортные услуги по содержанию дорог</t>
  </si>
  <si>
    <t>Приложение 1
к муниципальной программе 
 «Развитие транспортной системы сельского поселения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</si>
  <si>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</si>
  <si>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</si>
  <si>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</si>
  <si>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</si>
  <si>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</si>
  <si>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</si>
  <si>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установленных дорожных знаков, шт.</t>
  </si>
  <si>
    <t>Протяженность отремонтированных автомобильных дорог в пределах поселка, км</t>
  </si>
  <si>
    <t>Поддержание в надлежащем виде автомобильных дорог и внутридворовых проездов в пределах поселка, сокращение числа ямочных выбоин в дорожном покрытии в пределах поселка, км</t>
  </si>
  <si>
    <t>Основное мероприятие 3: Повышение качества транспортных услуг</t>
  </si>
  <si>
    <t>2.1.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</si>
  <si>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благоприятных условий для проживания жителей</t>
    </r>
  </si>
  <si>
    <t>Итого по задаче 1</t>
  </si>
  <si>
    <t>Итого по задаче 2</t>
  </si>
  <si>
    <t>Количество действующих маршрутов, ед.</t>
  </si>
  <si>
    <t>Транспортные услуги  для осуществления пассажирских перевозок автомобильным транспортом общего пользования в сельском поселении  Саранпауль по установленному маршруту</t>
  </si>
  <si>
    <t>1.11.</t>
  </si>
  <si>
    <t>Благоустройство дороги по ул. Веселая, Рыбопромысловая, Зеленая в п.Сосьва</t>
  </si>
  <si>
    <t>Благоустройство дороги по ул. Набережная, Культурная в д.Ломбовож</t>
  </si>
  <si>
    <t>1.12.</t>
  </si>
  <si>
    <t>ПГС (шлак) для отсыпки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</si>
</sst>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B4" sqref="B4:B5"/>
    </sheetView>
  </sheetViews>
  <sheetFormatPr defaultRowHeight="15" x14ac:dyDescent="0.25"/>
  <cols>
    <col min="2" max="2" width="36.5703125" customWidth="1"/>
    <col min="9" max="9" width="11.140625" customWidth="1"/>
    <col min="12" max="12" width="11.28515625" customWidth="1"/>
  </cols>
  <sheetData>
    <row r="1" spans="1:12" ht="60" customHeight="1" x14ac:dyDescent="0.25">
      <c r="I1" s="22" t="s">
        <v>49</v>
      </c>
      <c r="J1" s="22"/>
      <c r="K1" s="22"/>
      <c r="L1" s="22"/>
    </row>
    <row r="2" spans="1:12" ht="16.5" x14ac:dyDescent="0.25">
      <c r="A2" s="23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6.5" x14ac:dyDescent="0.25">
      <c r="A3" s="12"/>
    </row>
    <row r="4" spans="1:12" x14ac:dyDescent="0.25">
      <c r="A4" s="25" t="s">
        <v>51</v>
      </c>
      <c r="B4" s="25" t="s">
        <v>52</v>
      </c>
      <c r="C4" s="25" t="s">
        <v>53</v>
      </c>
      <c r="D4" s="25" t="s">
        <v>54</v>
      </c>
      <c r="E4" s="25"/>
      <c r="F4" s="25"/>
      <c r="G4" s="25"/>
      <c r="H4" s="25"/>
      <c r="I4" s="25"/>
      <c r="J4" s="25"/>
      <c r="K4" s="25"/>
      <c r="L4" s="25" t="s">
        <v>55</v>
      </c>
    </row>
    <row r="5" spans="1:12" ht="24" x14ac:dyDescent="0.25">
      <c r="A5" s="26"/>
      <c r="B5" s="26"/>
      <c r="C5" s="27"/>
      <c r="D5" s="13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13" t="s">
        <v>6</v>
      </c>
      <c r="K5" s="14" t="s">
        <v>25</v>
      </c>
      <c r="L5" s="26"/>
    </row>
    <row r="6" spans="1:12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/>
      <c r="L6" s="15">
        <v>11</v>
      </c>
    </row>
    <row r="7" spans="1:12" ht="25.5" x14ac:dyDescent="0.25">
      <c r="A7" s="15">
        <v>1</v>
      </c>
      <c r="B7" s="11" t="s">
        <v>56</v>
      </c>
      <c r="C7" s="9">
        <v>66</v>
      </c>
      <c r="D7" s="9">
        <v>33</v>
      </c>
      <c r="E7" s="20">
        <v>0</v>
      </c>
      <c r="F7" s="20">
        <v>272</v>
      </c>
      <c r="G7" s="20">
        <v>266</v>
      </c>
      <c r="H7" s="20">
        <v>66</v>
      </c>
      <c r="I7" s="9">
        <v>66</v>
      </c>
      <c r="J7" s="9">
        <v>66</v>
      </c>
      <c r="K7" s="9">
        <v>330</v>
      </c>
      <c r="L7" s="9">
        <f>SUM(D7:K7)</f>
        <v>1099</v>
      </c>
    </row>
    <row r="8" spans="1:12" ht="38.25" x14ac:dyDescent="0.25">
      <c r="A8" s="15">
        <v>2</v>
      </c>
      <c r="B8" s="10" t="s">
        <v>57</v>
      </c>
      <c r="C8" s="9">
        <v>0.1</v>
      </c>
      <c r="D8" s="9">
        <v>1.9</v>
      </c>
      <c r="E8" s="20">
        <v>0</v>
      </c>
      <c r="F8" s="20">
        <v>0</v>
      </c>
      <c r="G8" s="20">
        <v>0</v>
      </c>
      <c r="H8" s="20">
        <v>0</v>
      </c>
      <c r="I8" s="9">
        <v>0</v>
      </c>
      <c r="J8" s="9">
        <v>0</v>
      </c>
      <c r="K8" s="9">
        <v>0</v>
      </c>
      <c r="L8" s="9">
        <f>SUM(D8:K8)</f>
        <v>1.9</v>
      </c>
    </row>
    <row r="9" spans="1:12" ht="63.75" x14ac:dyDescent="0.25">
      <c r="A9" s="15">
        <v>3</v>
      </c>
      <c r="B9" s="10" t="s">
        <v>58</v>
      </c>
      <c r="C9" s="9">
        <v>53.38</v>
      </c>
      <c r="D9" s="9">
        <v>53.38</v>
      </c>
      <c r="E9" s="20">
        <v>53.38</v>
      </c>
      <c r="F9" s="20">
        <v>53.38</v>
      </c>
      <c r="G9" s="20">
        <v>53.38</v>
      </c>
      <c r="H9" s="20">
        <v>53.38</v>
      </c>
      <c r="I9" s="9">
        <v>53.38</v>
      </c>
      <c r="J9" s="9">
        <v>53.38</v>
      </c>
      <c r="K9" s="9">
        <v>53.38</v>
      </c>
      <c r="L9" s="9">
        <v>53.38</v>
      </c>
    </row>
    <row r="10" spans="1:12" x14ac:dyDescent="0.25">
      <c r="A10" s="16">
        <v>4</v>
      </c>
      <c r="B10" s="18" t="s">
        <v>64</v>
      </c>
      <c r="C10" s="17">
        <v>0</v>
      </c>
      <c r="D10" s="17">
        <v>0</v>
      </c>
      <c r="E10" s="20">
        <v>1</v>
      </c>
      <c r="F10" s="20">
        <v>0</v>
      </c>
      <c r="G10" s="20">
        <v>0</v>
      </c>
      <c r="H10" s="20">
        <v>1</v>
      </c>
      <c r="I10" s="17">
        <v>0</v>
      </c>
      <c r="J10" s="17">
        <v>0</v>
      </c>
      <c r="K10" s="17">
        <v>0</v>
      </c>
      <c r="L10" s="17">
        <f t="shared" ref="L10" si="0">SUM(D10:K10)</f>
        <v>2</v>
      </c>
    </row>
  </sheetData>
  <mergeCells count="7">
    <mergeCell ref="I1:L1"/>
    <mergeCell ref="A2:L2"/>
    <mergeCell ref="A4:A5"/>
    <mergeCell ref="B4:B5"/>
    <mergeCell ref="C4:C5"/>
    <mergeCell ref="D4:K4"/>
    <mergeCell ref="L4:L5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3"/>
  <sheetViews>
    <sheetView workbookViewId="0">
      <selection activeCell="B4" sqref="B4:B6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67.5" customHeight="1" x14ac:dyDescent="0.25">
      <c r="H1" s="22" t="s">
        <v>43</v>
      </c>
      <c r="I1" s="21"/>
      <c r="J1" s="21"/>
      <c r="K1" s="21"/>
      <c r="L1" s="21"/>
      <c r="M1" s="21"/>
    </row>
    <row r="2" spans="1:13" ht="39.75" customHeight="1" x14ac:dyDescent="0.25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8.75" x14ac:dyDescent="0.25">
      <c r="A3" s="2"/>
    </row>
    <row r="4" spans="1:13" x14ac:dyDescent="0.25">
      <c r="A4" s="29" t="s">
        <v>7</v>
      </c>
      <c r="B4" s="29" t="s">
        <v>8</v>
      </c>
      <c r="C4" s="29" t="s">
        <v>9</v>
      </c>
      <c r="D4" s="29" t="s">
        <v>10</v>
      </c>
      <c r="E4" s="29" t="s">
        <v>23</v>
      </c>
      <c r="F4" s="29"/>
      <c r="G4" s="29"/>
      <c r="H4" s="29"/>
      <c r="I4" s="29"/>
      <c r="J4" s="29"/>
      <c r="K4" s="29"/>
      <c r="L4" s="29"/>
      <c r="M4" s="29"/>
    </row>
    <row r="5" spans="1:13" ht="20.25" customHeight="1" x14ac:dyDescent="0.25">
      <c r="A5" s="26"/>
      <c r="B5" s="26"/>
      <c r="C5" s="26"/>
      <c r="D5" s="26"/>
      <c r="E5" s="29" t="s">
        <v>11</v>
      </c>
      <c r="F5" s="29" t="s">
        <v>12</v>
      </c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6"/>
      <c r="B6" s="26"/>
      <c r="C6" s="26"/>
      <c r="D6" s="26"/>
      <c r="E6" s="26"/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  <c r="M6" s="3" t="s">
        <v>25</v>
      </c>
    </row>
    <row r="7" spans="1:13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17</v>
      </c>
    </row>
    <row r="8" spans="1:13" x14ac:dyDescent="0.25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 t="s">
        <v>30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29" t="s">
        <v>13</v>
      </c>
      <c r="B11" s="28" t="s">
        <v>28</v>
      </c>
      <c r="C11" s="32" t="s">
        <v>14</v>
      </c>
      <c r="D11" s="1" t="s">
        <v>15</v>
      </c>
      <c r="E11" s="4">
        <f t="shared" ref="E11:E16" si="0">SUM(F11:M11)</f>
        <v>6708.6</v>
      </c>
      <c r="F11" s="4">
        <f>F13+F12</f>
        <v>6708.6</v>
      </c>
      <c r="G11" s="4">
        <f t="shared" ref="G11:M11" si="1">G13+G12</f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</row>
    <row r="12" spans="1:13" ht="25.5" x14ac:dyDescent="0.25">
      <c r="A12" s="29"/>
      <c r="B12" s="28"/>
      <c r="C12" s="32"/>
      <c r="D12" s="5" t="s">
        <v>29</v>
      </c>
      <c r="E12" s="4">
        <f t="shared" si="0"/>
        <v>6037.6</v>
      </c>
      <c r="F12" s="4">
        <v>6037.6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ht="25.5" x14ac:dyDescent="0.25">
      <c r="A13" s="29"/>
      <c r="B13" s="28"/>
      <c r="C13" s="32"/>
      <c r="D13" s="1" t="s">
        <v>16</v>
      </c>
      <c r="E13" s="4">
        <f t="shared" si="0"/>
        <v>671</v>
      </c>
      <c r="F13" s="4">
        <v>671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28"/>
      <c r="B14" s="28" t="s">
        <v>20</v>
      </c>
      <c r="C14" s="29"/>
      <c r="D14" s="1" t="s">
        <v>19</v>
      </c>
      <c r="E14" s="4">
        <f t="shared" si="0"/>
        <v>6708.6</v>
      </c>
      <c r="F14" s="4">
        <f>F16+F15</f>
        <v>6708.6</v>
      </c>
      <c r="G14" s="4">
        <f t="shared" ref="G14" si="2">G16+G15</f>
        <v>0</v>
      </c>
      <c r="H14" s="4">
        <f t="shared" ref="H14" si="3">H16+H15</f>
        <v>0</v>
      </c>
      <c r="I14" s="4">
        <f t="shared" ref="I14" si="4">I16+I15</f>
        <v>0</v>
      </c>
      <c r="J14" s="4">
        <f t="shared" ref="J14" si="5">J16+J15</f>
        <v>0</v>
      </c>
      <c r="K14" s="4">
        <f t="shared" ref="K14" si="6">K16+K15</f>
        <v>0</v>
      </c>
      <c r="L14" s="4">
        <f t="shared" ref="L14" si="7">L16+L15</f>
        <v>0</v>
      </c>
      <c r="M14" s="4">
        <f t="shared" ref="M14" si="8">M16+M15</f>
        <v>0</v>
      </c>
    </row>
    <row r="15" spans="1:13" ht="25.5" x14ac:dyDescent="0.25">
      <c r="A15" s="28"/>
      <c r="B15" s="28"/>
      <c r="C15" s="29"/>
      <c r="D15" s="5" t="s">
        <v>29</v>
      </c>
      <c r="E15" s="4">
        <f t="shared" si="0"/>
        <v>6037.6</v>
      </c>
      <c r="F15" s="4">
        <f>F12</f>
        <v>6037.6</v>
      </c>
      <c r="G15" s="4">
        <f t="shared" ref="G15:M15" si="9">G12</f>
        <v>0</v>
      </c>
      <c r="H15" s="4">
        <f t="shared" si="9"/>
        <v>0</v>
      </c>
      <c r="I15" s="4">
        <f t="shared" si="9"/>
        <v>0</v>
      </c>
      <c r="J15" s="4">
        <f t="shared" si="9"/>
        <v>0</v>
      </c>
      <c r="K15" s="4">
        <f t="shared" si="9"/>
        <v>0</v>
      </c>
      <c r="L15" s="4">
        <f t="shared" si="9"/>
        <v>0</v>
      </c>
      <c r="M15" s="4">
        <f t="shared" si="9"/>
        <v>0</v>
      </c>
    </row>
    <row r="16" spans="1:13" ht="25.5" x14ac:dyDescent="0.25">
      <c r="A16" s="28"/>
      <c r="B16" s="28"/>
      <c r="C16" s="29"/>
      <c r="D16" s="1" t="s">
        <v>16</v>
      </c>
      <c r="E16" s="4">
        <f t="shared" si="0"/>
        <v>671</v>
      </c>
      <c r="F16" s="4">
        <f>F13</f>
        <v>671</v>
      </c>
      <c r="G16" s="4">
        <f t="shared" ref="G16:M16" si="10">G13</f>
        <v>0</v>
      </c>
      <c r="H16" s="4">
        <f t="shared" si="10"/>
        <v>0</v>
      </c>
      <c r="I16" s="4">
        <f t="shared" si="10"/>
        <v>0</v>
      </c>
      <c r="J16" s="4">
        <f t="shared" si="10"/>
        <v>0</v>
      </c>
      <c r="K16" s="4">
        <f t="shared" si="10"/>
        <v>0</v>
      </c>
      <c r="L16" s="4">
        <f t="shared" si="10"/>
        <v>0</v>
      </c>
      <c r="M16" s="4">
        <f t="shared" si="10"/>
        <v>0</v>
      </c>
    </row>
    <row r="17" spans="1:15" x14ac:dyDescent="0.25">
      <c r="A17" s="28" t="s">
        <v>42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5" ht="15" customHeight="1" x14ac:dyDescent="0.25">
      <c r="A18" s="29" t="s">
        <v>17</v>
      </c>
      <c r="B18" s="28" t="s">
        <v>31</v>
      </c>
      <c r="C18" s="32" t="s">
        <v>14</v>
      </c>
      <c r="D18" s="5" t="s">
        <v>19</v>
      </c>
      <c r="E18" s="4">
        <f t="shared" ref="E18:E23" si="11">SUM(F18:M18)</f>
        <v>50199.600000000006</v>
      </c>
      <c r="F18" s="4">
        <f>F19+F20</f>
        <v>3274.5</v>
      </c>
      <c r="G18" s="4">
        <f t="shared" ref="G18:M18" si="12">G19+G20</f>
        <v>5052.8</v>
      </c>
      <c r="H18" s="4">
        <f t="shared" si="12"/>
        <v>3697</v>
      </c>
      <c r="I18" s="4">
        <f t="shared" si="12"/>
        <v>3627.6</v>
      </c>
      <c r="J18" s="4">
        <f t="shared" si="12"/>
        <v>3531.4</v>
      </c>
      <c r="K18" s="4">
        <f t="shared" si="12"/>
        <v>4430.9000000000005</v>
      </c>
      <c r="L18" s="4">
        <f t="shared" si="12"/>
        <v>4430.9000000000005</v>
      </c>
      <c r="M18" s="4">
        <f t="shared" si="12"/>
        <v>22154.5</v>
      </c>
    </row>
    <row r="19" spans="1:15" ht="25.5" x14ac:dyDescent="0.25">
      <c r="A19" s="29"/>
      <c r="B19" s="28"/>
      <c r="C19" s="32"/>
      <c r="D19" s="5" t="s">
        <v>29</v>
      </c>
      <c r="E19" s="4">
        <f t="shared" si="11"/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5" ht="25.5" x14ac:dyDescent="0.25">
      <c r="A20" s="29"/>
      <c r="B20" s="28"/>
      <c r="C20" s="32"/>
      <c r="D20" s="5" t="s">
        <v>16</v>
      </c>
      <c r="E20" s="4">
        <f t="shared" si="11"/>
        <v>50199.600000000006</v>
      </c>
      <c r="F20" s="4">
        <v>3274.5</v>
      </c>
      <c r="G20" s="4">
        <v>5052.8</v>
      </c>
      <c r="H20" s="4">
        <v>3697</v>
      </c>
      <c r="I20" s="4">
        <v>3627.6</v>
      </c>
      <c r="J20" s="4">
        <v>3531.4</v>
      </c>
      <c r="K20" s="4">
        <v>4430.9000000000005</v>
      </c>
      <c r="L20" s="4">
        <v>4430.9000000000005</v>
      </c>
      <c r="M20" s="4">
        <v>22154.5</v>
      </c>
      <c r="O20" s="7"/>
    </row>
    <row r="21" spans="1:15" ht="15" customHeight="1" x14ac:dyDescent="0.25">
      <c r="A21" s="29" t="s">
        <v>18</v>
      </c>
      <c r="B21" s="28" t="s">
        <v>32</v>
      </c>
      <c r="C21" s="32" t="s">
        <v>14</v>
      </c>
      <c r="D21" s="5" t="s">
        <v>19</v>
      </c>
      <c r="E21" s="4">
        <f t="shared" si="11"/>
        <v>21158.699999999997</v>
      </c>
      <c r="F21" s="8">
        <f>F22+F23</f>
        <v>2501.6999999999998</v>
      </c>
      <c r="G21" s="4">
        <f t="shared" ref="G21" si="13">G22+G23</f>
        <v>1681.1</v>
      </c>
      <c r="H21" s="4">
        <f t="shared" ref="H21" si="14">H22+H23</f>
        <v>1532.6</v>
      </c>
      <c r="I21" s="4">
        <f t="shared" ref="I21" si="15">I22+I23</f>
        <v>1532.6</v>
      </c>
      <c r="J21" s="4">
        <f t="shared" ref="J21" si="16">J22+J23</f>
        <v>1532.6</v>
      </c>
      <c r="K21" s="4">
        <f t="shared" ref="K21" si="17">K22+K23</f>
        <v>1768.3</v>
      </c>
      <c r="L21" s="4">
        <f t="shared" ref="L21" si="18">L22+L23</f>
        <v>1768.3</v>
      </c>
      <c r="M21" s="4">
        <f t="shared" ref="M21" si="19">M22+M23</f>
        <v>8841.5</v>
      </c>
    </row>
    <row r="22" spans="1:15" ht="25.5" x14ac:dyDescent="0.25">
      <c r="A22" s="29"/>
      <c r="B22" s="28"/>
      <c r="C22" s="32"/>
      <c r="D22" s="5" t="s">
        <v>29</v>
      </c>
      <c r="E22" s="4">
        <f t="shared" si="11"/>
        <v>0</v>
      </c>
      <c r="F22" s="8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5" ht="25.5" x14ac:dyDescent="0.25">
      <c r="A23" s="29"/>
      <c r="B23" s="28"/>
      <c r="C23" s="32"/>
      <c r="D23" s="5" t="s">
        <v>16</v>
      </c>
      <c r="E23" s="4">
        <f t="shared" si="11"/>
        <v>21158.699999999997</v>
      </c>
      <c r="F23" s="8">
        <v>2501.6999999999998</v>
      </c>
      <c r="G23" s="4">
        <v>1681.1</v>
      </c>
      <c r="H23" s="4">
        <v>1532.6</v>
      </c>
      <c r="I23" s="4">
        <v>1532.6</v>
      </c>
      <c r="J23" s="4">
        <v>1532.6</v>
      </c>
      <c r="K23" s="4">
        <v>1768.3</v>
      </c>
      <c r="L23" s="4">
        <v>1768.3</v>
      </c>
      <c r="M23" s="4">
        <v>8841.5</v>
      </c>
    </row>
    <row r="24" spans="1:15" x14ac:dyDescent="0.25">
      <c r="A24" s="29" t="s">
        <v>33</v>
      </c>
      <c r="B24" s="28" t="s">
        <v>34</v>
      </c>
      <c r="C24" s="32" t="s">
        <v>14</v>
      </c>
      <c r="D24" s="5" t="s">
        <v>19</v>
      </c>
      <c r="E24" s="4">
        <f t="shared" ref="E24:E29" si="20">SUM(F24:M24)</f>
        <v>20996</v>
      </c>
      <c r="F24" s="8">
        <f>F25+F26</f>
        <v>1378.7</v>
      </c>
      <c r="G24" s="4">
        <f t="shared" ref="G24" si="21">G25+G26</f>
        <v>1628.2</v>
      </c>
      <c r="H24" s="4">
        <f t="shared" ref="H24" si="22">H25+H26</f>
        <v>1757.4</v>
      </c>
      <c r="I24" s="4">
        <f t="shared" ref="I24" si="23">I25+I26</f>
        <v>1757.4</v>
      </c>
      <c r="J24" s="4">
        <f t="shared" ref="J24" si="24">J25+J26</f>
        <v>1757.4</v>
      </c>
      <c r="K24" s="4">
        <f t="shared" ref="K24" si="25">K25+K26</f>
        <v>1816.7</v>
      </c>
      <c r="L24" s="4">
        <f t="shared" ref="L24" si="26">L25+L26</f>
        <v>1816.7</v>
      </c>
      <c r="M24" s="4">
        <f t="shared" ref="M24" si="27">M25+M26</f>
        <v>9083.5</v>
      </c>
    </row>
    <row r="25" spans="1:15" ht="25.5" x14ac:dyDescent="0.25">
      <c r="A25" s="29"/>
      <c r="B25" s="28"/>
      <c r="C25" s="32"/>
      <c r="D25" s="5" t="s">
        <v>29</v>
      </c>
      <c r="E25" s="4">
        <f t="shared" si="20"/>
        <v>0</v>
      </c>
      <c r="F25" s="8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5" ht="25.5" x14ac:dyDescent="0.25">
      <c r="A26" s="29"/>
      <c r="B26" s="28"/>
      <c r="C26" s="32"/>
      <c r="D26" s="5" t="s">
        <v>16</v>
      </c>
      <c r="E26" s="4">
        <f t="shared" si="20"/>
        <v>20996</v>
      </c>
      <c r="F26" s="8">
        <v>1378.7</v>
      </c>
      <c r="G26" s="4">
        <v>1628.2</v>
      </c>
      <c r="H26" s="4">
        <v>1757.4</v>
      </c>
      <c r="I26" s="4">
        <v>1757.4</v>
      </c>
      <c r="J26" s="4">
        <v>1757.4</v>
      </c>
      <c r="K26" s="4">
        <v>1816.7</v>
      </c>
      <c r="L26" s="4">
        <v>1816.7</v>
      </c>
      <c r="M26" s="4">
        <v>9083.5</v>
      </c>
    </row>
    <row r="27" spans="1:15" x14ac:dyDescent="0.25">
      <c r="A27" s="29" t="s">
        <v>36</v>
      </c>
      <c r="B27" s="28" t="s">
        <v>35</v>
      </c>
      <c r="C27" s="32" t="s">
        <v>14</v>
      </c>
      <c r="D27" s="5" t="s">
        <v>19</v>
      </c>
      <c r="E27" s="4">
        <f t="shared" si="20"/>
        <v>8576</v>
      </c>
      <c r="F27" s="8">
        <f>F28+F29</f>
        <v>180</v>
      </c>
      <c r="G27" s="4">
        <f t="shared" ref="G27" si="28">G28+G29</f>
        <v>0</v>
      </c>
      <c r="H27" s="4">
        <f t="shared" ref="H27" si="29">H28+H29</f>
        <v>1982</v>
      </c>
      <c r="I27" s="4">
        <f t="shared" ref="I27" si="30">I28+I29</f>
        <v>1982</v>
      </c>
      <c r="J27" s="4">
        <f t="shared" ref="J27" si="31">J28+J29</f>
        <v>1982</v>
      </c>
      <c r="K27" s="4">
        <f t="shared" ref="K27" si="32">K28+K29</f>
        <v>350</v>
      </c>
      <c r="L27" s="4">
        <f t="shared" ref="L27" si="33">L28+L29</f>
        <v>350</v>
      </c>
      <c r="M27" s="4">
        <f t="shared" ref="M27" si="34">M28+M29</f>
        <v>1750</v>
      </c>
    </row>
    <row r="28" spans="1:15" ht="25.5" x14ac:dyDescent="0.25">
      <c r="A28" s="29"/>
      <c r="B28" s="28"/>
      <c r="C28" s="32"/>
      <c r="D28" s="5" t="s">
        <v>29</v>
      </c>
      <c r="E28" s="4">
        <f t="shared" si="20"/>
        <v>0</v>
      </c>
      <c r="F28" s="8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5" ht="25.5" x14ac:dyDescent="0.25">
      <c r="A29" s="29"/>
      <c r="B29" s="28"/>
      <c r="C29" s="32"/>
      <c r="D29" s="5" t="s">
        <v>16</v>
      </c>
      <c r="E29" s="4">
        <f t="shared" si="20"/>
        <v>8576</v>
      </c>
      <c r="F29" s="8">
        <v>180</v>
      </c>
      <c r="G29" s="4">
        <v>0</v>
      </c>
      <c r="H29" s="4">
        <v>1982</v>
      </c>
      <c r="I29" s="4">
        <v>1982</v>
      </c>
      <c r="J29" s="4">
        <v>1982</v>
      </c>
      <c r="K29" s="4">
        <v>350</v>
      </c>
      <c r="L29" s="4">
        <v>350</v>
      </c>
      <c r="M29" s="4">
        <v>1750</v>
      </c>
    </row>
    <row r="30" spans="1:15" x14ac:dyDescent="0.25">
      <c r="A30" s="29" t="s">
        <v>38</v>
      </c>
      <c r="B30" s="28" t="s">
        <v>37</v>
      </c>
      <c r="C30" s="32" t="s">
        <v>14</v>
      </c>
      <c r="D30" s="5" t="s">
        <v>19</v>
      </c>
      <c r="E30" s="4">
        <f t="shared" ref="E30:E32" si="35">SUM(F30:M30)</f>
        <v>89</v>
      </c>
      <c r="F30" s="8">
        <f>F31+F32</f>
        <v>89</v>
      </c>
      <c r="G30" s="4">
        <f t="shared" ref="G30" si="36">G31+G32</f>
        <v>0</v>
      </c>
      <c r="H30" s="4">
        <f t="shared" ref="H30" si="37">H31+H32</f>
        <v>0</v>
      </c>
      <c r="I30" s="4">
        <f t="shared" ref="I30" si="38">I31+I32</f>
        <v>0</v>
      </c>
      <c r="J30" s="4">
        <f t="shared" ref="J30" si="39">J31+J32</f>
        <v>0</v>
      </c>
      <c r="K30" s="4">
        <f t="shared" ref="K30" si="40">K31+K32</f>
        <v>0</v>
      </c>
      <c r="L30" s="4">
        <f t="shared" ref="L30" si="41">L31+L32</f>
        <v>0</v>
      </c>
      <c r="M30" s="4">
        <f t="shared" ref="M30" si="42">M31+M32</f>
        <v>0</v>
      </c>
    </row>
    <row r="31" spans="1:15" ht="25.5" x14ac:dyDescent="0.25">
      <c r="A31" s="29"/>
      <c r="B31" s="28"/>
      <c r="C31" s="32"/>
      <c r="D31" s="5" t="s">
        <v>29</v>
      </c>
      <c r="E31" s="4">
        <f t="shared" si="35"/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5" ht="25.5" x14ac:dyDescent="0.25">
      <c r="A32" s="29"/>
      <c r="B32" s="28"/>
      <c r="C32" s="32"/>
      <c r="D32" s="5" t="s">
        <v>16</v>
      </c>
      <c r="E32" s="4">
        <f t="shared" si="35"/>
        <v>89</v>
      </c>
      <c r="F32" s="4">
        <v>89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29" t="s">
        <v>40</v>
      </c>
      <c r="B33" s="28" t="s">
        <v>39</v>
      </c>
      <c r="C33" s="32" t="s">
        <v>14</v>
      </c>
      <c r="D33" s="5" t="s">
        <v>19</v>
      </c>
      <c r="E33" s="4">
        <f t="shared" ref="E33:E35" si="43">SUM(F33:M33)</f>
        <v>1000</v>
      </c>
      <c r="F33" s="4">
        <f>F34+F35</f>
        <v>1000</v>
      </c>
      <c r="G33" s="4">
        <f t="shared" ref="G33" si="44">G34+G35</f>
        <v>0</v>
      </c>
      <c r="H33" s="4">
        <f t="shared" ref="H33" si="45">H34+H35</f>
        <v>0</v>
      </c>
      <c r="I33" s="4">
        <f t="shared" ref="I33" si="46">I34+I35</f>
        <v>0</v>
      </c>
      <c r="J33" s="4">
        <f t="shared" ref="J33" si="47">J34+J35</f>
        <v>0</v>
      </c>
      <c r="K33" s="4">
        <f t="shared" ref="K33" si="48">K34+K35</f>
        <v>0</v>
      </c>
      <c r="L33" s="4">
        <f t="shared" ref="L33" si="49">L34+L35</f>
        <v>0</v>
      </c>
      <c r="M33" s="4">
        <f t="shared" ref="M33" si="50">M34+M35</f>
        <v>0</v>
      </c>
    </row>
    <row r="34" spans="1:13" ht="25.5" x14ac:dyDescent="0.25">
      <c r="A34" s="29"/>
      <c r="B34" s="28"/>
      <c r="C34" s="32"/>
      <c r="D34" s="5" t="s">
        <v>29</v>
      </c>
      <c r="E34" s="4">
        <f t="shared" si="43"/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ht="25.5" x14ac:dyDescent="0.25">
      <c r="A35" s="29"/>
      <c r="B35" s="28"/>
      <c r="C35" s="32"/>
      <c r="D35" s="5" t="s">
        <v>16</v>
      </c>
      <c r="E35" s="4">
        <f t="shared" si="43"/>
        <v>1000</v>
      </c>
      <c r="F35" s="4">
        <v>1000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29" t="s">
        <v>44</v>
      </c>
      <c r="B36" s="28" t="s">
        <v>41</v>
      </c>
      <c r="C36" s="32" t="s">
        <v>14</v>
      </c>
      <c r="D36" s="5" t="s">
        <v>19</v>
      </c>
      <c r="E36" s="4">
        <f t="shared" ref="E36:E56" si="51">SUM(F36:M36)</f>
        <v>209.4</v>
      </c>
      <c r="F36" s="4">
        <f>F37+F38</f>
        <v>20</v>
      </c>
      <c r="G36" s="4">
        <f t="shared" ref="G36" si="52">G37+G38</f>
        <v>0</v>
      </c>
      <c r="H36" s="4">
        <f t="shared" ref="H36" si="53">H37+H38</f>
        <v>9.4</v>
      </c>
      <c r="I36" s="4">
        <f t="shared" ref="I36" si="54">I37+I38</f>
        <v>20</v>
      </c>
      <c r="J36" s="4">
        <f t="shared" ref="J36" si="55">J37+J38</f>
        <v>20</v>
      </c>
      <c r="K36" s="4">
        <f t="shared" ref="K36" si="56">K37+K38</f>
        <v>20</v>
      </c>
      <c r="L36" s="4">
        <f t="shared" ref="L36" si="57">L37+L38</f>
        <v>20</v>
      </c>
      <c r="M36" s="4">
        <f t="shared" ref="M36" si="58">M37+M38</f>
        <v>100</v>
      </c>
    </row>
    <row r="37" spans="1:13" ht="25.5" x14ac:dyDescent="0.25">
      <c r="A37" s="29"/>
      <c r="B37" s="28"/>
      <c r="C37" s="32"/>
      <c r="D37" s="5" t="s">
        <v>29</v>
      </c>
      <c r="E37" s="4">
        <f t="shared" si="51"/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ht="25.5" x14ac:dyDescent="0.25">
      <c r="A38" s="29"/>
      <c r="B38" s="28"/>
      <c r="C38" s="32"/>
      <c r="D38" s="5" t="s">
        <v>16</v>
      </c>
      <c r="E38" s="4">
        <f t="shared" si="51"/>
        <v>209.4</v>
      </c>
      <c r="F38" s="4">
        <v>20</v>
      </c>
      <c r="G38" s="4">
        <v>0</v>
      </c>
      <c r="H38" s="4">
        <v>9.4</v>
      </c>
      <c r="I38" s="4">
        <v>20</v>
      </c>
      <c r="J38" s="4">
        <v>20</v>
      </c>
      <c r="K38" s="4">
        <v>20</v>
      </c>
      <c r="L38" s="4">
        <v>20</v>
      </c>
      <c r="M38" s="4">
        <v>100</v>
      </c>
    </row>
    <row r="39" spans="1:13" x14ac:dyDescent="0.25">
      <c r="A39" s="29" t="s">
        <v>45</v>
      </c>
      <c r="B39" s="28" t="s">
        <v>48</v>
      </c>
      <c r="C39" s="32" t="s">
        <v>14</v>
      </c>
      <c r="D39" s="6" t="s">
        <v>19</v>
      </c>
      <c r="E39" s="4">
        <f t="shared" si="51"/>
        <v>525.1</v>
      </c>
      <c r="F39" s="4">
        <f>F40+F41</f>
        <v>525.1</v>
      </c>
      <c r="G39" s="4">
        <f t="shared" ref="G39:M39" si="59">G40+G41</f>
        <v>0</v>
      </c>
      <c r="H39" s="4">
        <f t="shared" si="59"/>
        <v>0</v>
      </c>
      <c r="I39" s="4">
        <f t="shared" si="59"/>
        <v>0</v>
      </c>
      <c r="J39" s="4">
        <f t="shared" si="59"/>
        <v>0</v>
      </c>
      <c r="K39" s="4">
        <f t="shared" si="59"/>
        <v>0</v>
      </c>
      <c r="L39" s="4">
        <f t="shared" si="59"/>
        <v>0</v>
      </c>
      <c r="M39" s="4">
        <f t="shared" si="59"/>
        <v>0</v>
      </c>
    </row>
    <row r="40" spans="1:13" ht="25.5" x14ac:dyDescent="0.25">
      <c r="A40" s="29"/>
      <c r="B40" s="28"/>
      <c r="C40" s="32"/>
      <c r="D40" s="6" t="s">
        <v>29</v>
      </c>
      <c r="E40" s="4">
        <f t="shared" si="51"/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ht="25.5" x14ac:dyDescent="0.25">
      <c r="A41" s="29"/>
      <c r="B41" s="28"/>
      <c r="C41" s="32"/>
      <c r="D41" s="6" t="s">
        <v>16</v>
      </c>
      <c r="E41" s="4">
        <f t="shared" si="51"/>
        <v>525.1</v>
      </c>
      <c r="F41" s="4">
        <v>525.1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29" t="s">
        <v>46</v>
      </c>
      <c r="B42" s="28" t="s">
        <v>47</v>
      </c>
      <c r="C42" s="32" t="s">
        <v>14</v>
      </c>
      <c r="D42" s="6" t="s">
        <v>19</v>
      </c>
      <c r="E42" s="4">
        <f t="shared" ref="E42:E44" si="60">SUM(F42:M42)</f>
        <v>480.7</v>
      </c>
      <c r="F42" s="4">
        <f>F43+F44</f>
        <v>480.7</v>
      </c>
      <c r="G42" s="4">
        <f t="shared" ref="G42:M42" si="61">G43+G44</f>
        <v>0</v>
      </c>
      <c r="H42" s="4">
        <f t="shared" si="61"/>
        <v>0</v>
      </c>
      <c r="I42" s="4">
        <f t="shared" si="61"/>
        <v>0</v>
      </c>
      <c r="J42" s="4">
        <f t="shared" si="61"/>
        <v>0</v>
      </c>
      <c r="K42" s="4">
        <f t="shared" si="61"/>
        <v>0</v>
      </c>
      <c r="L42" s="4">
        <f t="shared" si="61"/>
        <v>0</v>
      </c>
      <c r="M42" s="4">
        <f t="shared" si="61"/>
        <v>0</v>
      </c>
    </row>
    <row r="43" spans="1:13" ht="25.5" x14ac:dyDescent="0.25">
      <c r="A43" s="29"/>
      <c r="B43" s="28"/>
      <c r="C43" s="32"/>
      <c r="D43" s="6" t="s">
        <v>29</v>
      </c>
      <c r="E43" s="4">
        <f t="shared" si="60"/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3" ht="25.5" x14ac:dyDescent="0.25">
      <c r="A44" s="29"/>
      <c r="B44" s="28"/>
      <c r="C44" s="32"/>
      <c r="D44" s="6" t="s">
        <v>16</v>
      </c>
      <c r="E44" s="4">
        <f t="shared" si="60"/>
        <v>480.7</v>
      </c>
      <c r="F44" s="4">
        <v>480.7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29" t="s">
        <v>66</v>
      </c>
      <c r="B45" s="41" t="s">
        <v>67</v>
      </c>
      <c r="C45" s="32" t="s">
        <v>14</v>
      </c>
      <c r="D45" s="19" t="s">
        <v>19</v>
      </c>
      <c r="E45" s="4">
        <f t="shared" ref="E45:E50" si="62">SUM(F45:M45)</f>
        <v>404.5</v>
      </c>
      <c r="F45" s="4">
        <f>F46+F47</f>
        <v>0</v>
      </c>
      <c r="G45" s="4">
        <f t="shared" ref="G45:M45" si="63">G46+G47</f>
        <v>404.5</v>
      </c>
      <c r="H45" s="4">
        <f t="shared" si="63"/>
        <v>0</v>
      </c>
      <c r="I45" s="4">
        <f t="shared" si="63"/>
        <v>0</v>
      </c>
      <c r="J45" s="4">
        <f t="shared" si="63"/>
        <v>0</v>
      </c>
      <c r="K45" s="4">
        <f t="shared" si="63"/>
        <v>0</v>
      </c>
      <c r="L45" s="4">
        <f t="shared" si="63"/>
        <v>0</v>
      </c>
      <c r="M45" s="4">
        <f t="shared" si="63"/>
        <v>0</v>
      </c>
    </row>
    <row r="46" spans="1:13" ht="25.5" x14ac:dyDescent="0.25">
      <c r="A46" s="29"/>
      <c r="B46" s="41"/>
      <c r="C46" s="32"/>
      <c r="D46" s="19" t="s">
        <v>29</v>
      </c>
      <c r="E46" s="4">
        <f t="shared" si="62"/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ht="25.5" x14ac:dyDescent="0.25">
      <c r="A47" s="29"/>
      <c r="B47" s="41"/>
      <c r="C47" s="32"/>
      <c r="D47" s="19" t="s">
        <v>16</v>
      </c>
      <c r="E47" s="4">
        <f t="shared" si="62"/>
        <v>404.5</v>
      </c>
      <c r="F47" s="4">
        <v>0</v>
      </c>
      <c r="G47" s="4">
        <v>404.5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x14ac:dyDescent="0.25">
      <c r="A48" s="29" t="s">
        <v>69</v>
      </c>
      <c r="B48" s="41" t="s">
        <v>68</v>
      </c>
      <c r="C48" s="32" t="s">
        <v>14</v>
      </c>
      <c r="D48" s="19" t="s">
        <v>19</v>
      </c>
      <c r="E48" s="4">
        <f t="shared" si="62"/>
        <v>50</v>
      </c>
      <c r="F48" s="4">
        <f>F49+F50</f>
        <v>0</v>
      </c>
      <c r="G48" s="4">
        <f t="shared" ref="G48:M48" si="64">G49+G50</f>
        <v>50</v>
      </c>
      <c r="H48" s="4">
        <f t="shared" si="64"/>
        <v>0</v>
      </c>
      <c r="I48" s="4">
        <f t="shared" si="64"/>
        <v>0</v>
      </c>
      <c r="J48" s="4">
        <f t="shared" si="64"/>
        <v>0</v>
      </c>
      <c r="K48" s="4">
        <f t="shared" si="64"/>
        <v>0</v>
      </c>
      <c r="L48" s="4">
        <f t="shared" si="64"/>
        <v>0</v>
      </c>
      <c r="M48" s="4">
        <f t="shared" si="64"/>
        <v>0</v>
      </c>
    </row>
    <row r="49" spans="1:13" ht="25.5" x14ac:dyDescent="0.25">
      <c r="A49" s="29"/>
      <c r="B49" s="41"/>
      <c r="C49" s="32"/>
      <c r="D49" s="19" t="s">
        <v>29</v>
      </c>
      <c r="E49" s="4">
        <f t="shared" si="62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ht="25.5" x14ac:dyDescent="0.25">
      <c r="A50" s="29"/>
      <c r="B50" s="41"/>
      <c r="C50" s="32"/>
      <c r="D50" s="19" t="s">
        <v>16</v>
      </c>
      <c r="E50" s="4">
        <f t="shared" si="62"/>
        <v>50</v>
      </c>
      <c r="F50" s="4">
        <v>0</v>
      </c>
      <c r="G50" s="4">
        <v>50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25">
      <c r="A51" s="29" t="s">
        <v>69</v>
      </c>
      <c r="B51" s="41" t="s">
        <v>70</v>
      </c>
      <c r="C51" s="32" t="s">
        <v>14</v>
      </c>
      <c r="D51" s="19" t="s">
        <v>19</v>
      </c>
      <c r="E51" s="4">
        <f t="shared" ref="E51:E53" si="65">SUM(F51:M51)</f>
        <v>972.19999999999993</v>
      </c>
      <c r="F51" s="4">
        <f>F52+F53</f>
        <v>0</v>
      </c>
      <c r="G51" s="4">
        <f t="shared" ref="G51:M51" si="66">G52+G53</f>
        <v>491.3</v>
      </c>
      <c r="H51" s="4">
        <f t="shared" si="66"/>
        <v>0</v>
      </c>
      <c r="I51" s="4">
        <f t="shared" si="66"/>
        <v>147.5</v>
      </c>
      <c r="J51" s="4">
        <f t="shared" si="66"/>
        <v>333.4</v>
      </c>
      <c r="K51" s="4">
        <f t="shared" si="66"/>
        <v>0</v>
      </c>
      <c r="L51" s="4">
        <f t="shared" si="66"/>
        <v>0</v>
      </c>
      <c r="M51" s="4">
        <f t="shared" si="66"/>
        <v>0</v>
      </c>
    </row>
    <row r="52" spans="1:13" ht="25.5" x14ac:dyDescent="0.25">
      <c r="A52" s="29"/>
      <c r="B52" s="41"/>
      <c r="C52" s="32"/>
      <c r="D52" s="19" t="s">
        <v>29</v>
      </c>
      <c r="E52" s="4">
        <f t="shared" si="65"/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ht="25.5" x14ac:dyDescent="0.25">
      <c r="A53" s="29"/>
      <c r="B53" s="41"/>
      <c r="C53" s="32"/>
      <c r="D53" s="19" t="s">
        <v>16</v>
      </c>
      <c r="E53" s="4">
        <f t="shared" si="65"/>
        <v>972.19999999999993</v>
      </c>
      <c r="F53" s="4">
        <v>0</v>
      </c>
      <c r="G53" s="4">
        <v>491.3</v>
      </c>
      <c r="H53" s="4">
        <v>0</v>
      </c>
      <c r="I53" s="4">
        <v>147.5</v>
      </c>
      <c r="J53" s="4">
        <v>333.4</v>
      </c>
      <c r="K53" s="4">
        <v>0</v>
      </c>
      <c r="L53" s="4">
        <v>0</v>
      </c>
      <c r="M53" s="4">
        <v>0</v>
      </c>
    </row>
    <row r="54" spans="1:13" x14ac:dyDescent="0.25">
      <c r="A54" s="28"/>
      <c r="B54" s="28" t="s">
        <v>21</v>
      </c>
      <c r="C54" s="29"/>
      <c r="D54" s="1" t="s">
        <v>15</v>
      </c>
      <c r="E54" s="4">
        <f>SUM(F54:M54)</f>
        <v>104661.2</v>
      </c>
      <c r="F54" s="4">
        <f>F55+F56</f>
        <v>9449.7000000000007</v>
      </c>
      <c r="G54" s="4">
        <f t="shared" ref="G54:M54" si="67">G55+G56</f>
        <v>9307.9</v>
      </c>
      <c r="H54" s="4">
        <f t="shared" si="67"/>
        <v>8978.4</v>
      </c>
      <c r="I54" s="4">
        <f t="shared" si="67"/>
        <v>9067.1</v>
      </c>
      <c r="J54" s="4">
        <f t="shared" si="67"/>
        <v>9156.7999999999993</v>
      </c>
      <c r="K54" s="4">
        <f t="shared" si="67"/>
        <v>8385.9000000000015</v>
      </c>
      <c r="L54" s="4">
        <f t="shared" si="67"/>
        <v>8385.9000000000015</v>
      </c>
      <c r="M54" s="4">
        <f t="shared" si="67"/>
        <v>41929.5</v>
      </c>
    </row>
    <row r="55" spans="1:13" ht="25.5" x14ac:dyDescent="0.25">
      <c r="A55" s="28"/>
      <c r="B55" s="28"/>
      <c r="C55" s="29"/>
      <c r="D55" s="5" t="s">
        <v>29</v>
      </c>
      <c r="E55" s="4">
        <f t="shared" si="51"/>
        <v>0</v>
      </c>
      <c r="F55" s="4">
        <f>F19+F22+F25+F28+F31+F34+F37+F40+F43+F46+F49+F52</f>
        <v>0</v>
      </c>
      <c r="G55" s="4">
        <f t="shared" ref="G55:M55" si="68">G19+G22+G25+G28+G31+G34+G37+G40+G43+G46+G49+G52</f>
        <v>0</v>
      </c>
      <c r="H55" s="4">
        <f t="shared" si="68"/>
        <v>0</v>
      </c>
      <c r="I55" s="4">
        <f t="shared" si="68"/>
        <v>0</v>
      </c>
      <c r="J55" s="4">
        <f t="shared" si="68"/>
        <v>0</v>
      </c>
      <c r="K55" s="4">
        <f t="shared" si="68"/>
        <v>0</v>
      </c>
      <c r="L55" s="4">
        <f t="shared" si="68"/>
        <v>0</v>
      </c>
      <c r="M55" s="4">
        <f t="shared" si="68"/>
        <v>0</v>
      </c>
    </row>
    <row r="56" spans="1:13" ht="25.5" x14ac:dyDescent="0.25">
      <c r="A56" s="28"/>
      <c r="B56" s="28"/>
      <c r="C56" s="29"/>
      <c r="D56" s="1" t="s">
        <v>16</v>
      </c>
      <c r="E56" s="4">
        <f t="shared" si="51"/>
        <v>104661.2</v>
      </c>
      <c r="F56" s="4">
        <f>F20+F23+F26+F29+F32+F35+F38+F41+F44+F47+F50+F53</f>
        <v>9449.7000000000007</v>
      </c>
      <c r="G56" s="4">
        <f t="shared" ref="G56:M56" si="69">G20+G23+G26+G29+G32+G35+G38+G41+G44+G47+G50+G53</f>
        <v>9307.9</v>
      </c>
      <c r="H56" s="4">
        <f t="shared" si="69"/>
        <v>8978.4</v>
      </c>
      <c r="I56" s="4">
        <f t="shared" si="69"/>
        <v>9067.1</v>
      </c>
      <c r="J56" s="4">
        <f t="shared" si="69"/>
        <v>9156.7999999999993</v>
      </c>
      <c r="K56" s="4">
        <f t="shared" si="69"/>
        <v>8385.9000000000015</v>
      </c>
      <c r="L56" s="4">
        <f t="shared" si="69"/>
        <v>8385.9000000000015</v>
      </c>
      <c r="M56" s="4">
        <f t="shared" si="69"/>
        <v>41929.5</v>
      </c>
    </row>
    <row r="57" spans="1:13" x14ac:dyDescent="0.25">
      <c r="A57" s="28"/>
      <c r="B57" s="28" t="s">
        <v>62</v>
      </c>
      <c r="C57" s="29"/>
      <c r="D57" s="17" t="s">
        <v>15</v>
      </c>
      <c r="E57" s="4">
        <f>SUM(F57:M57)</f>
        <v>111369.8</v>
      </c>
      <c r="F57" s="4">
        <f>F58+F59</f>
        <v>16158.300000000001</v>
      </c>
      <c r="G57" s="4">
        <f t="shared" ref="G57:M57" si="70">G58+G59</f>
        <v>9307.9</v>
      </c>
      <c r="H57" s="4">
        <f t="shared" si="70"/>
        <v>8978.4</v>
      </c>
      <c r="I57" s="4">
        <f t="shared" si="70"/>
        <v>9067.1</v>
      </c>
      <c r="J57" s="4">
        <f t="shared" si="70"/>
        <v>9156.7999999999993</v>
      </c>
      <c r="K57" s="4">
        <f t="shared" si="70"/>
        <v>8385.9000000000015</v>
      </c>
      <c r="L57" s="4">
        <f t="shared" si="70"/>
        <v>8385.9000000000015</v>
      </c>
      <c r="M57" s="4">
        <f t="shared" si="70"/>
        <v>41929.5</v>
      </c>
    </row>
    <row r="58" spans="1:13" ht="25.5" x14ac:dyDescent="0.25">
      <c r="A58" s="28"/>
      <c r="B58" s="28"/>
      <c r="C58" s="29"/>
      <c r="D58" s="17" t="s">
        <v>29</v>
      </c>
      <c r="E58" s="4">
        <f t="shared" ref="E58:E59" si="71">SUM(F58:M58)</f>
        <v>6037.6</v>
      </c>
      <c r="F58" s="4">
        <f>F55+F15</f>
        <v>6037.6</v>
      </c>
      <c r="G58" s="4">
        <f t="shared" ref="G58:M58" si="72">G55+G15</f>
        <v>0</v>
      </c>
      <c r="H58" s="4">
        <f t="shared" si="72"/>
        <v>0</v>
      </c>
      <c r="I58" s="4">
        <f t="shared" si="72"/>
        <v>0</v>
      </c>
      <c r="J58" s="4">
        <f t="shared" si="72"/>
        <v>0</v>
      </c>
      <c r="K58" s="4">
        <f t="shared" si="72"/>
        <v>0</v>
      </c>
      <c r="L58" s="4">
        <f t="shared" si="72"/>
        <v>0</v>
      </c>
      <c r="M58" s="4">
        <f t="shared" si="72"/>
        <v>0</v>
      </c>
    </row>
    <row r="59" spans="1:13" ht="25.5" x14ac:dyDescent="0.25">
      <c r="A59" s="28"/>
      <c r="B59" s="28"/>
      <c r="C59" s="29"/>
      <c r="D59" s="17" t="s">
        <v>16</v>
      </c>
      <c r="E59" s="4">
        <f t="shared" si="71"/>
        <v>105332.2</v>
      </c>
      <c r="F59" s="4">
        <f>F56+F16</f>
        <v>10120.700000000001</v>
      </c>
      <c r="G59" s="4">
        <f t="shared" ref="G59:M59" si="73">G56+G16</f>
        <v>9307.9</v>
      </c>
      <c r="H59" s="4">
        <f t="shared" si="73"/>
        <v>8978.4</v>
      </c>
      <c r="I59" s="4">
        <f t="shared" si="73"/>
        <v>9067.1</v>
      </c>
      <c r="J59" s="4">
        <f t="shared" si="73"/>
        <v>9156.7999999999993</v>
      </c>
      <c r="K59" s="4">
        <f t="shared" si="73"/>
        <v>8385.9000000000015</v>
      </c>
      <c r="L59" s="4">
        <f t="shared" si="73"/>
        <v>8385.9000000000015</v>
      </c>
      <c r="M59" s="4">
        <f t="shared" si="73"/>
        <v>41929.5</v>
      </c>
    </row>
    <row r="60" spans="1:13" x14ac:dyDescent="0.25">
      <c r="A60" s="30" t="s">
        <v>61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x14ac:dyDescent="0.25">
      <c r="A61" s="30" t="s">
        <v>59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x14ac:dyDescent="0.25">
      <c r="A62" s="31" t="s">
        <v>60</v>
      </c>
      <c r="B62" s="28" t="s">
        <v>65</v>
      </c>
      <c r="C62" s="32" t="s">
        <v>14</v>
      </c>
      <c r="D62" s="17" t="s">
        <v>19</v>
      </c>
      <c r="E62" s="4">
        <f t="shared" ref="E62:E64" si="74">SUM(F62:M62)</f>
        <v>500.8</v>
      </c>
      <c r="F62" s="4">
        <f>F63+F64</f>
        <v>0</v>
      </c>
      <c r="G62" s="4">
        <f t="shared" ref="G62:M62" si="75">G63+G64</f>
        <v>200.8</v>
      </c>
      <c r="H62" s="4">
        <f t="shared" si="75"/>
        <v>0</v>
      </c>
      <c r="I62" s="4">
        <f t="shared" si="75"/>
        <v>0</v>
      </c>
      <c r="J62" s="4">
        <f t="shared" si="75"/>
        <v>300</v>
      </c>
      <c r="K62" s="4">
        <f t="shared" si="75"/>
        <v>0</v>
      </c>
      <c r="L62" s="4">
        <f t="shared" si="75"/>
        <v>0</v>
      </c>
      <c r="M62" s="4">
        <f t="shared" si="75"/>
        <v>0</v>
      </c>
    </row>
    <row r="63" spans="1:13" ht="25.5" x14ac:dyDescent="0.25">
      <c r="A63" s="29"/>
      <c r="B63" s="28"/>
      <c r="C63" s="32"/>
      <c r="D63" s="17" t="s">
        <v>29</v>
      </c>
      <c r="E63" s="4">
        <f t="shared" si="74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ht="25.5" x14ac:dyDescent="0.25">
      <c r="A64" s="29"/>
      <c r="B64" s="28"/>
      <c r="C64" s="32"/>
      <c r="D64" s="17" t="s">
        <v>16</v>
      </c>
      <c r="E64" s="4">
        <f t="shared" si="74"/>
        <v>500.8</v>
      </c>
      <c r="F64" s="4">
        <v>0</v>
      </c>
      <c r="G64" s="4">
        <v>200.8</v>
      </c>
      <c r="H64" s="4">
        <v>0</v>
      </c>
      <c r="I64" s="4">
        <v>0</v>
      </c>
      <c r="J64" s="4">
        <v>300</v>
      </c>
      <c r="K64" s="4">
        <v>0</v>
      </c>
      <c r="L64" s="4">
        <v>0</v>
      </c>
      <c r="M64" s="4">
        <v>0</v>
      </c>
    </row>
    <row r="65" spans="1:13" x14ac:dyDescent="0.25">
      <c r="A65" s="28"/>
      <c r="B65" s="28" t="s">
        <v>21</v>
      </c>
      <c r="C65" s="29"/>
      <c r="D65" s="17" t="s">
        <v>15</v>
      </c>
      <c r="E65" s="4">
        <f>SUM(F65:M65)</f>
        <v>500.8</v>
      </c>
      <c r="F65" s="4">
        <f>F66+F67</f>
        <v>0</v>
      </c>
      <c r="G65" s="4">
        <f t="shared" ref="G65:M65" si="76">G66+G67</f>
        <v>200.8</v>
      </c>
      <c r="H65" s="4">
        <f t="shared" si="76"/>
        <v>0</v>
      </c>
      <c r="I65" s="4">
        <f t="shared" si="76"/>
        <v>0</v>
      </c>
      <c r="J65" s="4">
        <f t="shared" si="76"/>
        <v>300</v>
      </c>
      <c r="K65" s="4">
        <f t="shared" si="76"/>
        <v>0</v>
      </c>
      <c r="L65" s="4">
        <f t="shared" si="76"/>
        <v>0</v>
      </c>
      <c r="M65" s="4">
        <f t="shared" si="76"/>
        <v>0</v>
      </c>
    </row>
    <row r="66" spans="1:13" ht="25.5" x14ac:dyDescent="0.25">
      <c r="A66" s="28"/>
      <c r="B66" s="28"/>
      <c r="C66" s="29"/>
      <c r="D66" s="17" t="s">
        <v>29</v>
      </c>
      <c r="E66" s="4">
        <f t="shared" ref="E66:E67" si="77">SUM(F66:M66)</f>
        <v>0</v>
      </c>
      <c r="F66" s="4">
        <f>F63</f>
        <v>0</v>
      </c>
      <c r="G66" s="4">
        <f t="shared" ref="G66:M66" si="78">G63</f>
        <v>0</v>
      </c>
      <c r="H66" s="4">
        <f t="shared" si="78"/>
        <v>0</v>
      </c>
      <c r="I66" s="4">
        <f t="shared" si="78"/>
        <v>0</v>
      </c>
      <c r="J66" s="4">
        <f t="shared" si="78"/>
        <v>0</v>
      </c>
      <c r="K66" s="4">
        <f t="shared" si="78"/>
        <v>0</v>
      </c>
      <c r="L66" s="4">
        <f t="shared" si="78"/>
        <v>0</v>
      </c>
      <c r="M66" s="4">
        <f t="shared" si="78"/>
        <v>0</v>
      </c>
    </row>
    <row r="67" spans="1:13" ht="25.5" x14ac:dyDescent="0.25">
      <c r="A67" s="28"/>
      <c r="B67" s="28"/>
      <c r="C67" s="29"/>
      <c r="D67" s="17" t="s">
        <v>16</v>
      </c>
      <c r="E67" s="4">
        <f t="shared" si="77"/>
        <v>500.8</v>
      </c>
      <c r="F67" s="4">
        <f>F64</f>
        <v>0</v>
      </c>
      <c r="G67" s="4">
        <f t="shared" ref="G67:M67" si="79">G64</f>
        <v>200.8</v>
      </c>
      <c r="H67" s="4">
        <f t="shared" si="79"/>
        <v>0</v>
      </c>
      <c r="I67" s="4">
        <f t="shared" si="79"/>
        <v>0</v>
      </c>
      <c r="J67" s="4">
        <f t="shared" si="79"/>
        <v>300</v>
      </c>
      <c r="K67" s="4">
        <f t="shared" si="79"/>
        <v>0</v>
      </c>
      <c r="L67" s="4">
        <f t="shared" si="79"/>
        <v>0</v>
      </c>
      <c r="M67" s="4">
        <f t="shared" si="79"/>
        <v>0</v>
      </c>
    </row>
    <row r="68" spans="1:13" x14ac:dyDescent="0.25">
      <c r="A68" s="28"/>
      <c r="B68" s="28" t="s">
        <v>63</v>
      </c>
      <c r="C68" s="29"/>
      <c r="D68" s="17" t="s">
        <v>15</v>
      </c>
      <c r="E68" s="4">
        <f>SUM(F68:M68)</f>
        <v>500.8</v>
      </c>
      <c r="F68" s="4">
        <f>F69+F70</f>
        <v>0</v>
      </c>
      <c r="G68" s="4">
        <f t="shared" ref="G68:M68" si="80">G69+G70</f>
        <v>200.8</v>
      </c>
      <c r="H68" s="4">
        <f t="shared" si="80"/>
        <v>0</v>
      </c>
      <c r="I68" s="4">
        <f t="shared" si="80"/>
        <v>0</v>
      </c>
      <c r="J68" s="4">
        <f t="shared" si="80"/>
        <v>300</v>
      </c>
      <c r="K68" s="4">
        <f t="shared" si="80"/>
        <v>0</v>
      </c>
      <c r="L68" s="4">
        <f t="shared" si="80"/>
        <v>0</v>
      </c>
      <c r="M68" s="4">
        <f t="shared" si="80"/>
        <v>0</v>
      </c>
    </row>
    <row r="69" spans="1:13" ht="25.5" x14ac:dyDescent="0.25">
      <c r="A69" s="28"/>
      <c r="B69" s="28"/>
      <c r="C69" s="29"/>
      <c r="D69" s="17" t="s">
        <v>29</v>
      </c>
      <c r="E69" s="4">
        <f t="shared" ref="E69:E70" si="81">SUM(F69:M69)</f>
        <v>0</v>
      </c>
      <c r="F69" s="4">
        <f>F66</f>
        <v>0</v>
      </c>
      <c r="G69" s="4">
        <f t="shared" ref="G69:M69" si="82">G66</f>
        <v>0</v>
      </c>
      <c r="H69" s="4">
        <f t="shared" si="82"/>
        <v>0</v>
      </c>
      <c r="I69" s="4">
        <f t="shared" si="82"/>
        <v>0</v>
      </c>
      <c r="J69" s="4">
        <f t="shared" si="82"/>
        <v>0</v>
      </c>
      <c r="K69" s="4">
        <f t="shared" si="82"/>
        <v>0</v>
      </c>
      <c r="L69" s="4">
        <f t="shared" si="82"/>
        <v>0</v>
      </c>
      <c r="M69" s="4">
        <f t="shared" si="82"/>
        <v>0</v>
      </c>
    </row>
    <row r="70" spans="1:13" ht="25.5" x14ac:dyDescent="0.25">
      <c r="A70" s="28"/>
      <c r="B70" s="28"/>
      <c r="C70" s="29"/>
      <c r="D70" s="17" t="s">
        <v>16</v>
      </c>
      <c r="E70" s="4">
        <f t="shared" si="81"/>
        <v>500.8</v>
      </c>
      <c r="F70" s="4">
        <f>F67</f>
        <v>0</v>
      </c>
      <c r="G70" s="4">
        <f t="shared" ref="G70:M70" si="83">G67</f>
        <v>200.8</v>
      </c>
      <c r="H70" s="4">
        <f t="shared" si="83"/>
        <v>0</v>
      </c>
      <c r="I70" s="4">
        <f t="shared" si="83"/>
        <v>0</v>
      </c>
      <c r="J70" s="4">
        <f t="shared" si="83"/>
        <v>300</v>
      </c>
      <c r="K70" s="4">
        <f t="shared" si="83"/>
        <v>0</v>
      </c>
      <c r="L70" s="4">
        <f t="shared" si="83"/>
        <v>0</v>
      </c>
      <c r="M70" s="4">
        <f t="shared" si="83"/>
        <v>0</v>
      </c>
    </row>
    <row r="71" spans="1:13" x14ac:dyDescent="0.25">
      <c r="A71" s="33" t="s">
        <v>24</v>
      </c>
      <c r="B71" s="34"/>
      <c r="C71" s="29"/>
      <c r="D71" s="1" t="s">
        <v>19</v>
      </c>
      <c r="E71" s="4">
        <f t="shared" ref="E71:E73" si="84">SUM(F71:M71)</f>
        <v>111870.6</v>
      </c>
      <c r="F71" s="4">
        <f>F73+F72</f>
        <v>16158.300000000001</v>
      </c>
      <c r="G71" s="4">
        <f t="shared" ref="G71:M71" si="85">G73+G72</f>
        <v>9508.6999999999989</v>
      </c>
      <c r="H71" s="4">
        <f t="shared" si="85"/>
        <v>8978.4</v>
      </c>
      <c r="I71" s="4">
        <f t="shared" si="85"/>
        <v>9067.1</v>
      </c>
      <c r="J71" s="4">
        <f t="shared" si="85"/>
        <v>9456.7999999999993</v>
      </c>
      <c r="K71" s="4">
        <f t="shared" si="85"/>
        <v>8385.9000000000015</v>
      </c>
      <c r="L71" s="4">
        <f t="shared" si="85"/>
        <v>8385.9000000000015</v>
      </c>
      <c r="M71" s="4">
        <f t="shared" si="85"/>
        <v>41929.5</v>
      </c>
    </row>
    <row r="72" spans="1:13" ht="25.5" x14ac:dyDescent="0.25">
      <c r="A72" s="35"/>
      <c r="B72" s="36"/>
      <c r="C72" s="29"/>
      <c r="D72" s="5" t="s">
        <v>29</v>
      </c>
      <c r="E72" s="4">
        <f t="shared" si="84"/>
        <v>6037.6</v>
      </c>
      <c r="F72" s="4">
        <f>F15+F55+F66</f>
        <v>6037.6</v>
      </c>
      <c r="G72" s="4">
        <f t="shared" ref="G72:M72" si="86">G15+G55+G66</f>
        <v>0</v>
      </c>
      <c r="H72" s="4">
        <f t="shared" si="86"/>
        <v>0</v>
      </c>
      <c r="I72" s="4">
        <f t="shared" si="86"/>
        <v>0</v>
      </c>
      <c r="J72" s="4">
        <f t="shared" si="86"/>
        <v>0</v>
      </c>
      <c r="K72" s="4">
        <f t="shared" si="86"/>
        <v>0</v>
      </c>
      <c r="L72" s="4">
        <f t="shared" si="86"/>
        <v>0</v>
      </c>
      <c r="M72" s="4">
        <f t="shared" si="86"/>
        <v>0</v>
      </c>
    </row>
    <row r="73" spans="1:13" ht="25.5" x14ac:dyDescent="0.25">
      <c r="A73" s="37"/>
      <c r="B73" s="38"/>
      <c r="C73" s="29"/>
      <c r="D73" s="1" t="s">
        <v>16</v>
      </c>
      <c r="E73" s="4">
        <f t="shared" si="84"/>
        <v>105833</v>
      </c>
      <c r="F73" s="4">
        <f>F16+F56+F67</f>
        <v>10120.700000000001</v>
      </c>
      <c r="G73" s="4">
        <f t="shared" ref="G73:M73" si="87">G16+G56+G67</f>
        <v>9508.6999999999989</v>
      </c>
      <c r="H73" s="4">
        <f t="shared" si="87"/>
        <v>8978.4</v>
      </c>
      <c r="I73" s="4">
        <f t="shared" si="87"/>
        <v>9067.1</v>
      </c>
      <c r="J73" s="4">
        <f t="shared" si="87"/>
        <v>9456.7999999999993</v>
      </c>
      <c r="K73" s="4">
        <f t="shared" si="87"/>
        <v>8385.9000000000015</v>
      </c>
      <c r="L73" s="4">
        <f t="shared" si="87"/>
        <v>8385.9000000000015</v>
      </c>
      <c r="M73" s="4">
        <f t="shared" si="87"/>
        <v>41929.5</v>
      </c>
    </row>
  </sheetData>
  <mergeCells count="74">
    <mergeCell ref="A51:A53"/>
    <mergeCell ref="B51:B53"/>
    <mergeCell ref="C51:C53"/>
    <mergeCell ref="A45:A47"/>
    <mergeCell ref="B45:B47"/>
    <mergeCell ref="C45:C47"/>
    <mergeCell ref="A48:A50"/>
    <mergeCell ref="B48:B50"/>
    <mergeCell ref="C48:C50"/>
    <mergeCell ref="A11:A13"/>
    <mergeCell ref="B11:B13"/>
    <mergeCell ref="C11:C13"/>
    <mergeCell ref="E4:M4"/>
    <mergeCell ref="F5:M5"/>
    <mergeCell ref="A8:M8"/>
    <mergeCell ref="A10:M10"/>
    <mergeCell ref="A9:M9"/>
    <mergeCell ref="C21:C23"/>
    <mergeCell ref="A14:A16"/>
    <mergeCell ref="B14:B16"/>
    <mergeCell ref="C14:C16"/>
    <mergeCell ref="A17:M17"/>
    <mergeCell ref="A18:A20"/>
    <mergeCell ref="B18:B20"/>
    <mergeCell ref="A71:B73"/>
    <mergeCell ref="C71:C73"/>
    <mergeCell ref="H1:M1"/>
    <mergeCell ref="A2:M2"/>
    <mergeCell ref="A4:A6"/>
    <mergeCell ref="B4:B6"/>
    <mergeCell ref="C4:C6"/>
    <mergeCell ref="D4:D6"/>
    <mergeCell ref="E5:E6"/>
    <mergeCell ref="C18:C20"/>
    <mergeCell ref="A54:A56"/>
    <mergeCell ref="B54:B56"/>
    <mergeCell ref="C54:C56"/>
    <mergeCell ref="A24:A26"/>
    <mergeCell ref="A21:A23"/>
    <mergeCell ref="B21:B23"/>
    <mergeCell ref="B24:B26"/>
    <mergeCell ref="C24:C26"/>
    <mergeCell ref="A27:A29"/>
    <mergeCell ref="B27:B29"/>
    <mergeCell ref="C27:C29"/>
    <mergeCell ref="A39:A41"/>
    <mergeCell ref="B39:B41"/>
    <mergeCell ref="C39:C41"/>
    <mergeCell ref="A42:A44"/>
    <mergeCell ref="B42:B44"/>
    <mergeCell ref="C42:C44"/>
    <mergeCell ref="A36:A38"/>
    <mergeCell ref="B36:B38"/>
    <mergeCell ref="C36:C38"/>
    <mergeCell ref="A30:A32"/>
    <mergeCell ref="B30:B32"/>
    <mergeCell ref="C30:C32"/>
    <mergeCell ref="A33:A35"/>
    <mergeCell ref="B33:B35"/>
    <mergeCell ref="C33:C35"/>
    <mergeCell ref="A57:A59"/>
    <mergeCell ref="B57:B59"/>
    <mergeCell ref="C57:C59"/>
    <mergeCell ref="A62:A64"/>
    <mergeCell ref="B62:B64"/>
    <mergeCell ref="C62:C64"/>
    <mergeCell ref="A68:A70"/>
    <mergeCell ref="B68:B70"/>
    <mergeCell ref="C68:C70"/>
    <mergeCell ref="A60:M60"/>
    <mergeCell ref="A61:M61"/>
    <mergeCell ref="A65:A67"/>
    <mergeCell ref="B65:B67"/>
    <mergeCell ref="C65:C67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2021-01-19T10:49:16Z</dcterms:modified>
</cp:coreProperties>
</file>