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525" activeTab="1"/>
  </bookViews>
  <sheets>
    <sheet name="Приложение 1" sheetId="3" r:id="rId1"/>
    <sheet name="Приложение 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" l="1"/>
  <c r="H56" i="2"/>
  <c r="I56" i="2"/>
  <c r="J56" i="2"/>
  <c r="K56" i="2"/>
  <c r="L56" i="2"/>
  <c r="M56" i="2"/>
  <c r="G57" i="2"/>
  <c r="H57" i="2"/>
  <c r="I57" i="2"/>
  <c r="J57" i="2"/>
  <c r="K57" i="2"/>
  <c r="L57" i="2"/>
  <c r="M57" i="2"/>
  <c r="F57" i="2"/>
  <c r="F56" i="2"/>
  <c r="M52" i="2"/>
  <c r="L52" i="2"/>
  <c r="K52" i="2"/>
  <c r="J52" i="2"/>
  <c r="I52" i="2"/>
  <c r="H52" i="2"/>
  <c r="G52" i="2"/>
  <c r="F52" i="2"/>
  <c r="E54" i="2"/>
  <c r="E53" i="2"/>
  <c r="M49" i="2"/>
  <c r="L49" i="2"/>
  <c r="K49" i="2"/>
  <c r="J49" i="2"/>
  <c r="I49" i="2"/>
  <c r="H49" i="2"/>
  <c r="G49" i="2"/>
  <c r="F49" i="2"/>
  <c r="M46" i="2"/>
  <c r="L46" i="2"/>
  <c r="K46" i="2"/>
  <c r="J46" i="2"/>
  <c r="I46" i="2"/>
  <c r="H46" i="2"/>
  <c r="G46" i="2"/>
  <c r="F46" i="2"/>
  <c r="E51" i="2"/>
  <c r="E50" i="2"/>
  <c r="E48" i="2"/>
  <c r="E47" i="2"/>
  <c r="E52" i="2" l="1"/>
  <c r="E49" i="2"/>
  <c r="E46" i="2"/>
  <c r="L11" i="3"/>
  <c r="G73" i="2" l="1"/>
  <c r="H73" i="2"/>
  <c r="I73" i="2"/>
  <c r="J73" i="2"/>
  <c r="K73" i="2"/>
  <c r="L73" i="2"/>
  <c r="M73" i="2"/>
  <c r="H74" i="2"/>
  <c r="I74" i="2"/>
  <c r="K74" i="2"/>
  <c r="L74" i="2"/>
  <c r="M74" i="2"/>
  <c r="F74" i="2"/>
  <c r="F73" i="2"/>
  <c r="G70" i="2"/>
  <c r="H70" i="2"/>
  <c r="I70" i="2"/>
  <c r="J70" i="2"/>
  <c r="K70" i="2"/>
  <c r="L70" i="2"/>
  <c r="M70" i="2"/>
  <c r="G71" i="2"/>
  <c r="H71" i="2"/>
  <c r="I71" i="2"/>
  <c r="K71" i="2"/>
  <c r="L71" i="2"/>
  <c r="M71" i="2"/>
  <c r="F71" i="2"/>
  <c r="F69" i="2" s="1"/>
  <c r="F70" i="2"/>
  <c r="M69" i="2"/>
  <c r="L69" i="2"/>
  <c r="K69" i="2"/>
  <c r="I69" i="2"/>
  <c r="H69" i="2"/>
  <c r="G69" i="2"/>
  <c r="E70" i="2"/>
  <c r="G67" i="2"/>
  <c r="H67" i="2"/>
  <c r="I67" i="2"/>
  <c r="J67" i="2"/>
  <c r="K67" i="2"/>
  <c r="L67" i="2"/>
  <c r="M67" i="2"/>
  <c r="G68" i="2"/>
  <c r="H68" i="2"/>
  <c r="I68" i="2"/>
  <c r="J68" i="2"/>
  <c r="J71" i="2" s="1"/>
  <c r="K68" i="2"/>
  <c r="L68" i="2"/>
  <c r="M68" i="2"/>
  <c r="F68" i="2"/>
  <c r="F67" i="2"/>
  <c r="J69" i="2" l="1"/>
  <c r="E71" i="2"/>
  <c r="J74" i="2"/>
  <c r="E69" i="2"/>
  <c r="E68" i="2"/>
  <c r="K66" i="2"/>
  <c r="J66" i="2"/>
  <c r="G66" i="2"/>
  <c r="E67" i="2"/>
  <c r="M66" i="2"/>
  <c r="L66" i="2"/>
  <c r="I66" i="2"/>
  <c r="H66" i="2"/>
  <c r="E65" i="2"/>
  <c r="E64" i="2"/>
  <c r="M63" i="2"/>
  <c r="L63" i="2"/>
  <c r="K63" i="2"/>
  <c r="J63" i="2"/>
  <c r="I63" i="2"/>
  <c r="H63" i="2"/>
  <c r="G63" i="2"/>
  <c r="F63" i="2"/>
  <c r="L9" i="3"/>
  <c r="L8" i="3"/>
  <c r="E63" i="2" l="1"/>
  <c r="F66" i="2"/>
  <c r="E66" i="2" s="1"/>
  <c r="G74" i="2"/>
  <c r="M43" i="2"/>
  <c r="L43" i="2"/>
  <c r="K43" i="2"/>
  <c r="J43" i="2"/>
  <c r="I43" i="2"/>
  <c r="H43" i="2"/>
  <c r="G43" i="2"/>
  <c r="F43" i="2"/>
  <c r="E45" i="2"/>
  <c r="E44" i="2"/>
  <c r="M40" i="2"/>
  <c r="L40" i="2"/>
  <c r="K40" i="2"/>
  <c r="J40" i="2"/>
  <c r="I40" i="2"/>
  <c r="H40" i="2"/>
  <c r="G40" i="2"/>
  <c r="F40" i="2"/>
  <c r="E41" i="2"/>
  <c r="E42" i="2"/>
  <c r="E40" i="2" l="1"/>
  <c r="E43" i="2"/>
  <c r="E39" i="2"/>
  <c r="E38" i="2"/>
  <c r="M37" i="2"/>
  <c r="L37" i="2"/>
  <c r="K37" i="2"/>
  <c r="J37" i="2"/>
  <c r="I37" i="2"/>
  <c r="H37" i="2"/>
  <c r="G37" i="2"/>
  <c r="F37" i="2"/>
  <c r="E56" i="2" l="1"/>
  <c r="E37" i="2"/>
  <c r="E57" i="2" l="1"/>
  <c r="E36" i="2" l="1"/>
  <c r="E35" i="2"/>
  <c r="M34" i="2"/>
  <c r="L34" i="2"/>
  <c r="K34" i="2"/>
  <c r="J34" i="2"/>
  <c r="I34" i="2"/>
  <c r="H34" i="2"/>
  <c r="G34" i="2"/>
  <c r="F34" i="2"/>
  <c r="E33" i="2"/>
  <c r="E32" i="2"/>
  <c r="M31" i="2"/>
  <c r="L31" i="2"/>
  <c r="K31" i="2"/>
  <c r="J31" i="2"/>
  <c r="I31" i="2"/>
  <c r="H31" i="2"/>
  <c r="G31" i="2"/>
  <c r="F31" i="2"/>
  <c r="E30" i="2"/>
  <c r="E29" i="2"/>
  <c r="M28" i="2"/>
  <c r="L28" i="2"/>
  <c r="K28" i="2"/>
  <c r="J28" i="2"/>
  <c r="I28" i="2"/>
  <c r="H28" i="2"/>
  <c r="G28" i="2"/>
  <c r="F28" i="2"/>
  <c r="E27" i="2"/>
  <c r="E26" i="2"/>
  <c r="M25" i="2"/>
  <c r="L25" i="2"/>
  <c r="K25" i="2"/>
  <c r="J25" i="2"/>
  <c r="I25" i="2"/>
  <c r="H25" i="2"/>
  <c r="G25" i="2"/>
  <c r="F25" i="2"/>
  <c r="G55" i="2"/>
  <c r="H55" i="2"/>
  <c r="I55" i="2"/>
  <c r="J55" i="2"/>
  <c r="K55" i="2"/>
  <c r="L55" i="2"/>
  <c r="M55" i="2"/>
  <c r="F55" i="2"/>
  <c r="M22" i="2"/>
  <c r="L22" i="2"/>
  <c r="K22" i="2"/>
  <c r="J22" i="2"/>
  <c r="I22" i="2"/>
  <c r="H22" i="2"/>
  <c r="G22" i="2"/>
  <c r="F22" i="2"/>
  <c r="G19" i="2"/>
  <c r="H19" i="2"/>
  <c r="I19" i="2"/>
  <c r="J19" i="2"/>
  <c r="K19" i="2"/>
  <c r="L19" i="2"/>
  <c r="M19" i="2"/>
  <c r="F19" i="2"/>
  <c r="E20" i="2"/>
  <c r="E21" i="2"/>
  <c r="E23" i="2"/>
  <c r="G16" i="2"/>
  <c r="H16" i="2"/>
  <c r="I16" i="2"/>
  <c r="J16" i="2"/>
  <c r="K16" i="2"/>
  <c r="L16" i="2"/>
  <c r="M16" i="2"/>
  <c r="F16" i="2"/>
  <c r="F59" i="2" s="1"/>
  <c r="G12" i="2"/>
  <c r="H12" i="2"/>
  <c r="I12" i="2"/>
  <c r="J12" i="2"/>
  <c r="K12" i="2"/>
  <c r="L12" i="2"/>
  <c r="M12" i="2"/>
  <c r="F12" i="2"/>
  <c r="E13" i="2"/>
  <c r="G17" i="2"/>
  <c r="H17" i="2"/>
  <c r="I17" i="2"/>
  <c r="I60" i="2" s="1"/>
  <c r="J17" i="2"/>
  <c r="K17" i="2"/>
  <c r="L17" i="2"/>
  <c r="L60" i="2" s="1"/>
  <c r="M17" i="2"/>
  <c r="F17" i="2"/>
  <c r="F60" i="2" l="1"/>
  <c r="F58" i="2" s="1"/>
  <c r="J60" i="2"/>
  <c r="K59" i="2"/>
  <c r="G59" i="2"/>
  <c r="J59" i="2"/>
  <c r="H72" i="2"/>
  <c r="H60" i="2"/>
  <c r="M59" i="2"/>
  <c r="I59" i="2"/>
  <c r="I58" i="2" s="1"/>
  <c r="M72" i="2"/>
  <c r="M60" i="2"/>
  <c r="K72" i="2"/>
  <c r="K60" i="2"/>
  <c r="G60" i="2"/>
  <c r="L59" i="2"/>
  <c r="L58" i="2" s="1"/>
  <c r="H59" i="2"/>
  <c r="I15" i="2"/>
  <c r="I72" i="2"/>
  <c r="L15" i="2"/>
  <c r="F15" i="2"/>
  <c r="E73" i="2"/>
  <c r="G72" i="2"/>
  <c r="E55" i="2"/>
  <c r="E31" i="2"/>
  <c r="E34" i="2"/>
  <c r="E28" i="2"/>
  <c r="E25" i="2"/>
  <c r="M15" i="2"/>
  <c r="K15" i="2"/>
  <c r="E22" i="2"/>
  <c r="H15" i="2"/>
  <c r="G15" i="2"/>
  <c r="E16" i="2"/>
  <c r="J15" i="2"/>
  <c r="J58" i="2" l="1"/>
  <c r="K58" i="2"/>
  <c r="E59" i="2"/>
  <c r="L72" i="2"/>
  <c r="H58" i="2"/>
  <c r="M58" i="2"/>
  <c r="G58" i="2"/>
  <c r="J72" i="2"/>
  <c r="E60" i="2"/>
  <c r="E74" i="2"/>
  <c r="F72" i="2"/>
  <c r="E24" i="2"/>
  <c r="E14" i="2"/>
  <c r="E58" i="2" l="1"/>
  <c r="E19" i="2"/>
  <c r="E12" i="2"/>
  <c r="E17" i="2" l="1"/>
  <c r="E15" i="2" l="1"/>
  <c r="E72" i="2"/>
</calcChain>
</file>

<file path=xl/sharedStrings.xml><?xml version="1.0" encoding="utf-8"?>
<sst xmlns="http://schemas.openxmlformats.org/spreadsheetml/2006/main" count="152" uniqueCount="73">
  <si>
    <t>2019г.</t>
  </si>
  <si>
    <t>2020г.</t>
  </si>
  <si>
    <t>2021г.</t>
  </si>
  <si>
    <t>2022г.</t>
  </si>
  <si>
    <t>2023г.</t>
  </si>
  <si>
    <t>2024г.</t>
  </si>
  <si>
    <t>2025г.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</si>
  <si>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</si>
  <si>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</si>
  <si>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</si>
  <si>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</si>
  <si>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</si>
  <si>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</si>
  <si>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</si>
  <si>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</si>
  <si>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</si>
  <si>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</si>
  <si>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1.2.</t>
  </si>
  <si>
    <t>1.3.</t>
  </si>
  <si>
    <t>Всего</t>
  </si>
  <si>
    <t>Итого по основному мероприятию 1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</si>
  <si>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</si>
  <si>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</si>
  <si>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</si>
  <si>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</si>
  <si>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</si>
  <si>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Цель: Развитие современной транспортной инфраструктуры, повышение доступности и безопасности услуг транспортного комплекса для населения сельского поселения Саранпауль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</si>
  <si>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Содержание и текущий ремонт автомобильных дорог и улиц общего пользования местного значения</t>
    </r>
  </si>
  <si>
    <t>Ремонт автомобильных дорог по ул.Озерная, ул.Грибная, ул.Ягодная в п. Сосьва</t>
  </si>
  <si>
    <t>Бюджет округа</t>
  </si>
  <si>
    <t>Основное мероприятие 1: Строительство, реконструкция и капитальный ремонт автомобильных дорог общего пользования местного значения</t>
  </si>
  <si>
    <t>Очистка от снега дорог, обочин, уборка снежных валов</t>
  </si>
  <si>
    <t>Грейдирование и профилирование дорог и обочин (в т.ч. приобретение и доставка песчано-гравийных смесей)</t>
  </si>
  <si>
    <t>1.4.</t>
  </si>
  <si>
    <t>Поливка дорог</t>
  </si>
  <si>
    <t>Дорожные знаки (приобретение, опоры, установка)</t>
  </si>
  <si>
    <t>1.5.</t>
  </si>
  <si>
    <t>Разработка проекта организации дорожного движения на территории сельского поселения Саранпауль (п.Сосьва)</t>
  </si>
  <si>
    <t>1.6.</t>
  </si>
  <si>
    <t>Ремонт моста по ул. Центральная в п.Сосьва</t>
  </si>
  <si>
    <t>1.7.</t>
  </si>
  <si>
    <t>Приобретение краски для дорожной разметки</t>
  </si>
  <si>
    <t>Основное мероприятие 2: Сохранность автомобильных дорог общего пользования местного значения</t>
  </si>
  <si>
    <t>Приложение 2
к муниципальной программе 
 «Развитие транспортной системы сельского поселения Саранпауль»</t>
  </si>
  <si>
    <t>1.8.</t>
  </si>
  <si>
    <t>1.9.</t>
  </si>
  <si>
    <t>1.10.</t>
  </si>
  <si>
    <t>Углубление канав в с.Саранпауль</t>
  </si>
  <si>
    <t>Транспортные услуги по содержанию дорог</t>
  </si>
  <si>
    <t>Приложение 1
к муниципальной программе 
 «Развитие транспортной системы сельского поселения Саранпауль»</t>
  </si>
  <si>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</si>
  <si>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</si>
  <si>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</si>
  <si>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</si>
  <si>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</si>
  <si>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</si>
  <si>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Количество установленных дорожных знаков, шт.</t>
  </si>
  <si>
    <t>Протяженность отремонтированных автомобильных дорог в пределах поселка, км</t>
  </si>
  <si>
    <t>Поддержание в надлежащем виде автомобильных дорог и внутридворовых проездов в пределах поселка, сокращение числа ямочных выбоин в дорожном покрытии в пределах поселка, км</t>
  </si>
  <si>
    <t>Основное мероприятие 3: Повышение качества транспортных услуг</t>
  </si>
  <si>
    <t>2.1.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</si>
  <si>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благоприятных условий для проживания жителей</t>
    </r>
  </si>
  <si>
    <t>Итого по задаче 1</t>
  </si>
  <si>
    <t>Итого по задаче 2</t>
  </si>
  <si>
    <t>Количество действующих маршрутов, ед.</t>
  </si>
  <si>
    <t>Транспортные услуги  для осуществления пассажирских перевозок автомобильным транспортом общего пользования в сельском поселении  Саранпауль по установленному маршруту</t>
  </si>
  <si>
    <t>1.11.</t>
  </si>
  <si>
    <t>Благоустройство дороги по ул. Веселая, Рыбопромысловая, Зеленая в п.Сосьва</t>
  </si>
  <si>
    <t>Благоустройство дороги по ул. Набережная, Культурная в д.Ломбовож</t>
  </si>
  <si>
    <t>1.12.</t>
  </si>
  <si>
    <t>ПГС (шлак) для отсыпки дорог</t>
  </si>
  <si>
    <t>Приложение 1 к постановлению   от 19.01.2021г. № 05</t>
  </si>
  <si>
    <t>Приложение 2 к постановлению от 19.01.2021г. 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</si>
</sst>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G1" sqref="G1:L1"/>
    </sheetView>
  </sheetViews>
  <sheetFormatPr defaultRowHeight="15" x14ac:dyDescent="0.25"/>
  <cols>
    <col min="2" max="2" width="36.5703125" customWidth="1"/>
    <col min="9" max="9" width="11.140625" customWidth="1"/>
    <col min="12" max="12" width="11.28515625" customWidth="1"/>
  </cols>
  <sheetData>
    <row r="1" spans="1:12" x14ac:dyDescent="0.25">
      <c r="G1" s="21" t="s">
        <v>71</v>
      </c>
      <c r="H1" s="21"/>
      <c r="I1" s="21"/>
      <c r="J1" s="21"/>
      <c r="K1" s="21"/>
      <c r="L1" s="21"/>
    </row>
    <row r="2" spans="1:12" ht="60" customHeight="1" x14ac:dyDescent="0.25">
      <c r="I2" s="22" t="s">
        <v>49</v>
      </c>
      <c r="J2" s="22"/>
      <c r="K2" s="22"/>
      <c r="L2" s="22"/>
    </row>
    <row r="3" spans="1:12" ht="16.5" x14ac:dyDescent="0.25">
      <c r="A3" s="23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6.5" x14ac:dyDescent="0.25">
      <c r="A4" s="12"/>
    </row>
    <row r="5" spans="1:12" x14ac:dyDescent="0.25">
      <c r="A5" s="25" t="s">
        <v>51</v>
      </c>
      <c r="B5" s="25" t="s">
        <v>52</v>
      </c>
      <c r="C5" s="25" t="s">
        <v>53</v>
      </c>
      <c r="D5" s="25" t="s">
        <v>54</v>
      </c>
      <c r="E5" s="25"/>
      <c r="F5" s="25"/>
      <c r="G5" s="25"/>
      <c r="H5" s="25"/>
      <c r="I5" s="25"/>
      <c r="J5" s="25"/>
      <c r="K5" s="25"/>
      <c r="L5" s="25" t="s">
        <v>55</v>
      </c>
    </row>
    <row r="6" spans="1:12" ht="24" x14ac:dyDescent="0.25">
      <c r="A6" s="26"/>
      <c r="B6" s="26"/>
      <c r="C6" s="27"/>
      <c r="D6" s="13" t="s">
        <v>0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4" t="s">
        <v>25</v>
      </c>
      <c r="L6" s="26"/>
    </row>
    <row r="7" spans="1:12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/>
      <c r="L7" s="15">
        <v>11</v>
      </c>
    </row>
    <row r="8" spans="1:12" ht="25.5" x14ac:dyDescent="0.25">
      <c r="A8" s="15">
        <v>1</v>
      </c>
      <c r="B8" s="11" t="s">
        <v>56</v>
      </c>
      <c r="C8" s="9">
        <v>66</v>
      </c>
      <c r="D8" s="9">
        <v>33</v>
      </c>
      <c r="E8" s="20">
        <v>0</v>
      </c>
      <c r="F8" s="20">
        <v>272</v>
      </c>
      <c r="G8" s="20">
        <v>266</v>
      </c>
      <c r="H8" s="20">
        <v>66</v>
      </c>
      <c r="I8" s="9">
        <v>66</v>
      </c>
      <c r="J8" s="9">
        <v>66</v>
      </c>
      <c r="K8" s="9">
        <v>330</v>
      </c>
      <c r="L8" s="9">
        <f>SUM(D8:K8)</f>
        <v>1099</v>
      </c>
    </row>
    <row r="9" spans="1:12" ht="38.25" x14ac:dyDescent="0.25">
      <c r="A9" s="15">
        <v>2</v>
      </c>
      <c r="B9" s="10" t="s">
        <v>57</v>
      </c>
      <c r="C9" s="9">
        <v>0.1</v>
      </c>
      <c r="D9" s="9">
        <v>1.9</v>
      </c>
      <c r="E9" s="20">
        <v>0</v>
      </c>
      <c r="F9" s="20">
        <v>0</v>
      </c>
      <c r="G9" s="20">
        <v>0</v>
      </c>
      <c r="H9" s="20">
        <v>0</v>
      </c>
      <c r="I9" s="9">
        <v>0</v>
      </c>
      <c r="J9" s="9">
        <v>0</v>
      </c>
      <c r="K9" s="9">
        <v>0</v>
      </c>
      <c r="L9" s="9">
        <f>SUM(D9:K9)</f>
        <v>1.9</v>
      </c>
    </row>
    <row r="10" spans="1:12" ht="63.75" x14ac:dyDescent="0.25">
      <c r="A10" s="15">
        <v>3</v>
      </c>
      <c r="B10" s="10" t="s">
        <v>58</v>
      </c>
      <c r="C10" s="9">
        <v>53.38</v>
      </c>
      <c r="D10" s="9">
        <v>53.38</v>
      </c>
      <c r="E10" s="20">
        <v>53.38</v>
      </c>
      <c r="F10" s="20">
        <v>53.38</v>
      </c>
      <c r="G10" s="20">
        <v>53.38</v>
      </c>
      <c r="H10" s="20">
        <v>53.38</v>
      </c>
      <c r="I10" s="9">
        <v>53.38</v>
      </c>
      <c r="J10" s="9">
        <v>53.38</v>
      </c>
      <c r="K10" s="9">
        <v>53.38</v>
      </c>
      <c r="L10" s="9">
        <v>53.38</v>
      </c>
    </row>
    <row r="11" spans="1:12" x14ac:dyDescent="0.25">
      <c r="A11" s="16">
        <v>4</v>
      </c>
      <c r="B11" s="18" t="s">
        <v>64</v>
      </c>
      <c r="C11" s="17">
        <v>0</v>
      </c>
      <c r="D11" s="17">
        <v>0</v>
      </c>
      <c r="E11" s="20">
        <v>1</v>
      </c>
      <c r="F11" s="20">
        <v>0</v>
      </c>
      <c r="G11" s="20">
        <v>0</v>
      </c>
      <c r="H11" s="20">
        <v>1</v>
      </c>
      <c r="I11" s="17">
        <v>0</v>
      </c>
      <c r="J11" s="17">
        <v>0</v>
      </c>
      <c r="K11" s="17">
        <v>0</v>
      </c>
      <c r="L11" s="17">
        <f t="shared" ref="L11" si="0">SUM(D11:K11)</f>
        <v>2</v>
      </c>
    </row>
  </sheetData>
  <mergeCells count="8">
    <mergeCell ref="G1:L1"/>
    <mergeCell ref="I2:L2"/>
    <mergeCell ref="A3:L3"/>
    <mergeCell ref="A5:A6"/>
    <mergeCell ref="B5:B6"/>
    <mergeCell ref="C5:C6"/>
    <mergeCell ref="D5:K5"/>
    <mergeCell ref="L5:L6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workbookViewId="0">
      <selection activeCell="H1" sqref="H1:M1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15" customHeight="1" x14ac:dyDescent="0.25">
      <c r="H1" s="22" t="s">
        <v>72</v>
      </c>
      <c r="I1" s="21"/>
      <c r="J1" s="21"/>
      <c r="K1" s="21"/>
      <c r="L1" s="21"/>
      <c r="M1" s="21"/>
    </row>
    <row r="2" spans="1:13" ht="67.5" customHeight="1" x14ac:dyDescent="0.25">
      <c r="H2" s="22" t="s">
        <v>43</v>
      </c>
      <c r="I2" s="21"/>
      <c r="J2" s="21"/>
      <c r="K2" s="21"/>
      <c r="L2" s="21"/>
      <c r="M2" s="21"/>
    </row>
    <row r="3" spans="1:13" ht="39.75" customHeight="1" x14ac:dyDescent="0.25">
      <c r="A3" s="39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8.75" x14ac:dyDescent="0.25">
      <c r="A4" s="2"/>
    </row>
    <row r="5" spans="1:13" x14ac:dyDescent="0.25">
      <c r="A5" s="28" t="s">
        <v>7</v>
      </c>
      <c r="B5" s="28" t="s">
        <v>8</v>
      </c>
      <c r="C5" s="28" t="s">
        <v>9</v>
      </c>
      <c r="D5" s="28" t="s">
        <v>10</v>
      </c>
      <c r="E5" s="28" t="s">
        <v>23</v>
      </c>
      <c r="F5" s="28"/>
      <c r="G5" s="28"/>
      <c r="H5" s="28"/>
      <c r="I5" s="28"/>
      <c r="J5" s="28"/>
      <c r="K5" s="28"/>
      <c r="L5" s="28"/>
      <c r="M5" s="28"/>
    </row>
    <row r="6" spans="1:13" ht="20.25" customHeight="1" x14ac:dyDescent="0.25">
      <c r="A6" s="26"/>
      <c r="B6" s="26"/>
      <c r="C6" s="26"/>
      <c r="D6" s="26"/>
      <c r="E6" s="28" t="s">
        <v>11</v>
      </c>
      <c r="F6" s="28" t="s">
        <v>12</v>
      </c>
      <c r="G6" s="28"/>
      <c r="H6" s="28"/>
      <c r="I6" s="28"/>
      <c r="J6" s="28"/>
      <c r="K6" s="28"/>
      <c r="L6" s="28"/>
      <c r="M6" s="28"/>
    </row>
    <row r="7" spans="1:13" ht="24.75" customHeight="1" x14ac:dyDescent="0.25">
      <c r="A7" s="26"/>
      <c r="B7" s="26"/>
      <c r="C7" s="26"/>
      <c r="D7" s="26"/>
      <c r="E7" s="26"/>
      <c r="F7" s="1" t="s">
        <v>0</v>
      </c>
      <c r="G7" s="1" t="s">
        <v>1</v>
      </c>
      <c r="H7" s="1" t="s">
        <v>2</v>
      </c>
      <c r="I7" s="1" t="s">
        <v>3</v>
      </c>
      <c r="J7" s="1" t="s">
        <v>4</v>
      </c>
      <c r="K7" s="1" t="s">
        <v>5</v>
      </c>
      <c r="L7" s="1" t="s">
        <v>6</v>
      </c>
      <c r="M7" s="3" t="s">
        <v>25</v>
      </c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17</v>
      </c>
    </row>
    <row r="9" spans="1:13" x14ac:dyDescent="0.2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2" t="s">
        <v>27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28" t="s">
        <v>13</v>
      </c>
      <c r="B12" s="31" t="s">
        <v>28</v>
      </c>
      <c r="C12" s="30" t="s">
        <v>14</v>
      </c>
      <c r="D12" s="1" t="s">
        <v>15</v>
      </c>
      <c r="E12" s="4">
        <f t="shared" ref="E12:E17" si="0">SUM(F12:M12)</f>
        <v>6708.6</v>
      </c>
      <c r="F12" s="4">
        <f>F14+F13</f>
        <v>6708.6</v>
      </c>
      <c r="G12" s="4">
        <f t="shared" ref="G12:M12" si="1">G14+G13</f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</row>
    <row r="13" spans="1:13" ht="25.5" x14ac:dyDescent="0.25">
      <c r="A13" s="28"/>
      <c r="B13" s="31"/>
      <c r="C13" s="30"/>
      <c r="D13" s="5" t="s">
        <v>29</v>
      </c>
      <c r="E13" s="4">
        <f t="shared" si="0"/>
        <v>6037.6</v>
      </c>
      <c r="F13" s="4">
        <v>6037.6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25.5" x14ac:dyDescent="0.25">
      <c r="A14" s="28"/>
      <c r="B14" s="31"/>
      <c r="C14" s="30"/>
      <c r="D14" s="1" t="s">
        <v>16</v>
      </c>
      <c r="E14" s="4">
        <f t="shared" si="0"/>
        <v>671</v>
      </c>
      <c r="F14" s="4">
        <v>671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x14ac:dyDescent="0.25">
      <c r="A15" s="31"/>
      <c r="B15" s="31" t="s">
        <v>20</v>
      </c>
      <c r="C15" s="28"/>
      <c r="D15" s="1" t="s">
        <v>19</v>
      </c>
      <c r="E15" s="4">
        <f t="shared" si="0"/>
        <v>6708.6</v>
      </c>
      <c r="F15" s="4">
        <f>F17+F16</f>
        <v>6708.6</v>
      </c>
      <c r="G15" s="4">
        <f t="shared" ref="G15" si="2">G17+G16</f>
        <v>0</v>
      </c>
      <c r="H15" s="4">
        <f t="shared" ref="H15" si="3">H17+H16</f>
        <v>0</v>
      </c>
      <c r="I15" s="4">
        <f t="shared" ref="I15" si="4">I17+I16</f>
        <v>0</v>
      </c>
      <c r="J15" s="4">
        <f t="shared" ref="J15" si="5">J17+J16</f>
        <v>0</v>
      </c>
      <c r="K15" s="4">
        <f t="shared" ref="K15" si="6">K17+K16</f>
        <v>0</v>
      </c>
      <c r="L15" s="4">
        <f t="shared" ref="L15" si="7">L17+L16</f>
        <v>0</v>
      </c>
      <c r="M15" s="4">
        <f t="shared" ref="M15" si="8">M17+M16</f>
        <v>0</v>
      </c>
    </row>
    <row r="16" spans="1:13" ht="25.5" x14ac:dyDescent="0.25">
      <c r="A16" s="31"/>
      <c r="B16" s="31"/>
      <c r="C16" s="28"/>
      <c r="D16" s="5" t="s">
        <v>29</v>
      </c>
      <c r="E16" s="4">
        <f t="shared" si="0"/>
        <v>6037.6</v>
      </c>
      <c r="F16" s="4">
        <f>F13</f>
        <v>6037.6</v>
      </c>
      <c r="G16" s="4">
        <f t="shared" ref="G16:M16" si="9">G13</f>
        <v>0</v>
      </c>
      <c r="H16" s="4">
        <f t="shared" si="9"/>
        <v>0</v>
      </c>
      <c r="I16" s="4">
        <f t="shared" si="9"/>
        <v>0</v>
      </c>
      <c r="J16" s="4">
        <f t="shared" si="9"/>
        <v>0</v>
      </c>
      <c r="K16" s="4">
        <f t="shared" si="9"/>
        <v>0</v>
      </c>
      <c r="L16" s="4">
        <f t="shared" si="9"/>
        <v>0</v>
      </c>
      <c r="M16" s="4">
        <f t="shared" si="9"/>
        <v>0</v>
      </c>
    </row>
    <row r="17" spans="1:15" ht="25.5" x14ac:dyDescent="0.25">
      <c r="A17" s="31"/>
      <c r="B17" s="31"/>
      <c r="C17" s="28"/>
      <c r="D17" s="1" t="s">
        <v>16</v>
      </c>
      <c r="E17" s="4">
        <f t="shared" si="0"/>
        <v>671</v>
      </c>
      <c r="F17" s="4">
        <f>F14</f>
        <v>671</v>
      </c>
      <c r="G17" s="4">
        <f t="shared" ref="G17:M17" si="10">G14</f>
        <v>0</v>
      </c>
      <c r="H17" s="4">
        <f t="shared" si="10"/>
        <v>0</v>
      </c>
      <c r="I17" s="4">
        <f t="shared" si="10"/>
        <v>0</v>
      </c>
      <c r="J17" s="4">
        <f t="shared" si="10"/>
        <v>0</v>
      </c>
      <c r="K17" s="4">
        <f t="shared" si="10"/>
        <v>0</v>
      </c>
      <c r="L17" s="4">
        <f t="shared" si="10"/>
        <v>0</v>
      </c>
      <c r="M17" s="4">
        <f t="shared" si="10"/>
        <v>0</v>
      </c>
    </row>
    <row r="18" spans="1:15" x14ac:dyDescent="0.25">
      <c r="A18" s="31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5" ht="15" customHeight="1" x14ac:dyDescent="0.25">
      <c r="A19" s="28" t="s">
        <v>17</v>
      </c>
      <c r="B19" s="31" t="s">
        <v>31</v>
      </c>
      <c r="C19" s="30" t="s">
        <v>14</v>
      </c>
      <c r="D19" s="5" t="s">
        <v>19</v>
      </c>
      <c r="E19" s="4">
        <f t="shared" ref="E19:E24" si="11">SUM(F19:M19)</f>
        <v>50199.600000000006</v>
      </c>
      <c r="F19" s="4">
        <f>F20+F21</f>
        <v>3274.5</v>
      </c>
      <c r="G19" s="4">
        <f t="shared" ref="G19:M19" si="12">G20+G21</f>
        <v>5052.8</v>
      </c>
      <c r="H19" s="4">
        <f t="shared" si="12"/>
        <v>3697</v>
      </c>
      <c r="I19" s="4">
        <f t="shared" si="12"/>
        <v>3627.6</v>
      </c>
      <c r="J19" s="4">
        <f t="shared" si="12"/>
        <v>3531.4</v>
      </c>
      <c r="K19" s="4">
        <f t="shared" si="12"/>
        <v>4430.9000000000005</v>
      </c>
      <c r="L19" s="4">
        <f t="shared" si="12"/>
        <v>4430.9000000000005</v>
      </c>
      <c r="M19" s="4">
        <f t="shared" si="12"/>
        <v>22154.5</v>
      </c>
    </row>
    <row r="20" spans="1:15" ht="25.5" x14ac:dyDescent="0.25">
      <c r="A20" s="28"/>
      <c r="B20" s="31"/>
      <c r="C20" s="30"/>
      <c r="D20" s="5" t="s">
        <v>29</v>
      </c>
      <c r="E20" s="4">
        <f t="shared" si="11"/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5" ht="25.5" x14ac:dyDescent="0.25">
      <c r="A21" s="28"/>
      <c r="B21" s="31"/>
      <c r="C21" s="30"/>
      <c r="D21" s="5" t="s">
        <v>16</v>
      </c>
      <c r="E21" s="4">
        <f t="shared" si="11"/>
        <v>50199.600000000006</v>
      </c>
      <c r="F21" s="4">
        <v>3274.5</v>
      </c>
      <c r="G21" s="4">
        <v>5052.8</v>
      </c>
      <c r="H21" s="4">
        <v>3697</v>
      </c>
      <c r="I21" s="4">
        <v>3627.6</v>
      </c>
      <c r="J21" s="4">
        <v>3531.4</v>
      </c>
      <c r="K21" s="4">
        <v>4430.9000000000005</v>
      </c>
      <c r="L21" s="4">
        <v>4430.9000000000005</v>
      </c>
      <c r="M21" s="4">
        <v>22154.5</v>
      </c>
      <c r="O21" s="7"/>
    </row>
    <row r="22" spans="1:15" ht="15" customHeight="1" x14ac:dyDescent="0.25">
      <c r="A22" s="28" t="s">
        <v>18</v>
      </c>
      <c r="B22" s="31" t="s">
        <v>32</v>
      </c>
      <c r="C22" s="30" t="s">
        <v>14</v>
      </c>
      <c r="D22" s="5" t="s">
        <v>19</v>
      </c>
      <c r="E22" s="4">
        <f t="shared" si="11"/>
        <v>21158.699999999997</v>
      </c>
      <c r="F22" s="8">
        <f>F23+F24</f>
        <v>2501.6999999999998</v>
      </c>
      <c r="G22" s="4">
        <f t="shared" ref="G22" si="13">G23+G24</f>
        <v>1681.1</v>
      </c>
      <c r="H22" s="4">
        <f t="shared" ref="H22" si="14">H23+H24</f>
        <v>1532.6</v>
      </c>
      <c r="I22" s="4">
        <f t="shared" ref="I22" si="15">I23+I24</f>
        <v>1532.6</v>
      </c>
      <c r="J22" s="4">
        <f t="shared" ref="J22" si="16">J23+J24</f>
        <v>1532.6</v>
      </c>
      <c r="K22" s="4">
        <f t="shared" ref="K22" si="17">K23+K24</f>
        <v>1768.3</v>
      </c>
      <c r="L22" s="4">
        <f t="shared" ref="L22" si="18">L23+L24</f>
        <v>1768.3</v>
      </c>
      <c r="M22" s="4">
        <f t="shared" ref="M22" si="19">M23+M24</f>
        <v>8841.5</v>
      </c>
    </row>
    <row r="23" spans="1:15" ht="25.5" x14ac:dyDescent="0.25">
      <c r="A23" s="28"/>
      <c r="B23" s="31"/>
      <c r="C23" s="30"/>
      <c r="D23" s="5" t="s">
        <v>29</v>
      </c>
      <c r="E23" s="4">
        <f t="shared" si="11"/>
        <v>0</v>
      </c>
      <c r="F23" s="8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5" ht="25.5" x14ac:dyDescent="0.25">
      <c r="A24" s="28"/>
      <c r="B24" s="31"/>
      <c r="C24" s="30"/>
      <c r="D24" s="5" t="s">
        <v>16</v>
      </c>
      <c r="E24" s="4">
        <f t="shared" si="11"/>
        <v>21158.699999999997</v>
      </c>
      <c r="F24" s="8">
        <v>2501.6999999999998</v>
      </c>
      <c r="G24" s="4">
        <v>1681.1</v>
      </c>
      <c r="H24" s="4">
        <v>1532.6</v>
      </c>
      <c r="I24" s="4">
        <v>1532.6</v>
      </c>
      <c r="J24" s="4">
        <v>1532.6</v>
      </c>
      <c r="K24" s="4">
        <v>1768.3</v>
      </c>
      <c r="L24" s="4">
        <v>1768.3</v>
      </c>
      <c r="M24" s="4">
        <v>8841.5</v>
      </c>
    </row>
    <row r="25" spans="1:15" x14ac:dyDescent="0.25">
      <c r="A25" s="28" t="s">
        <v>33</v>
      </c>
      <c r="B25" s="31" t="s">
        <v>34</v>
      </c>
      <c r="C25" s="30" t="s">
        <v>14</v>
      </c>
      <c r="D25" s="5" t="s">
        <v>19</v>
      </c>
      <c r="E25" s="4">
        <f t="shared" ref="E25:E30" si="20">SUM(F25:M25)</f>
        <v>20996</v>
      </c>
      <c r="F25" s="8">
        <f>F26+F27</f>
        <v>1378.7</v>
      </c>
      <c r="G25" s="4">
        <f t="shared" ref="G25" si="21">G26+G27</f>
        <v>1628.2</v>
      </c>
      <c r="H25" s="4">
        <f t="shared" ref="H25" si="22">H26+H27</f>
        <v>1757.4</v>
      </c>
      <c r="I25" s="4">
        <f t="shared" ref="I25" si="23">I26+I27</f>
        <v>1757.4</v>
      </c>
      <c r="J25" s="4">
        <f t="shared" ref="J25" si="24">J26+J27</f>
        <v>1757.4</v>
      </c>
      <c r="K25" s="4">
        <f t="shared" ref="K25" si="25">K26+K27</f>
        <v>1816.7</v>
      </c>
      <c r="L25" s="4">
        <f t="shared" ref="L25" si="26">L26+L27</f>
        <v>1816.7</v>
      </c>
      <c r="M25" s="4">
        <f t="shared" ref="M25" si="27">M26+M27</f>
        <v>9083.5</v>
      </c>
    </row>
    <row r="26" spans="1:15" ht="25.5" x14ac:dyDescent="0.25">
      <c r="A26" s="28"/>
      <c r="B26" s="31"/>
      <c r="C26" s="30"/>
      <c r="D26" s="5" t="s">
        <v>29</v>
      </c>
      <c r="E26" s="4">
        <f t="shared" si="20"/>
        <v>0</v>
      </c>
      <c r="F26" s="8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5" ht="25.5" x14ac:dyDescent="0.25">
      <c r="A27" s="28"/>
      <c r="B27" s="31"/>
      <c r="C27" s="30"/>
      <c r="D27" s="5" t="s">
        <v>16</v>
      </c>
      <c r="E27" s="4">
        <f t="shared" si="20"/>
        <v>20996</v>
      </c>
      <c r="F27" s="8">
        <v>1378.7</v>
      </c>
      <c r="G27" s="4">
        <v>1628.2</v>
      </c>
      <c r="H27" s="4">
        <v>1757.4</v>
      </c>
      <c r="I27" s="4">
        <v>1757.4</v>
      </c>
      <c r="J27" s="4">
        <v>1757.4</v>
      </c>
      <c r="K27" s="4">
        <v>1816.7</v>
      </c>
      <c r="L27" s="4">
        <v>1816.7</v>
      </c>
      <c r="M27" s="4">
        <v>9083.5</v>
      </c>
    </row>
    <row r="28" spans="1:15" x14ac:dyDescent="0.25">
      <c r="A28" s="28" t="s">
        <v>36</v>
      </c>
      <c r="B28" s="31" t="s">
        <v>35</v>
      </c>
      <c r="C28" s="30" t="s">
        <v>14</v>
      </c>
      <c r="D28" s="5" t="s">
        <v>19</v>
      </c>
      <c r="E28" s="4">
        <f t="shared" si="20"/>
        <v>8576</v>
      </c>
      <c r="F28" s="8">
        <f>F29+F30</f>
        <v>180</v>
      </c>
      <c r="G28" s="4">
        <f t="shared" ref="G28" si="28">G29+G30</f>
        <v>0</v>
      </c>
      <c r="H28" s="4">
        <f t="shared" ref="H28" si="29">H29+H30</f>
        <v>1982</v>
      </c>
      <c r="I28" s="4">
        <f t="shared" ref="I28" si="30">I29+I30</f>
        <v>1982</v>
      </c>
      <c r="J28" s="4">
        <f t="shared" ref="J28" si="31">J29+J30</f>
        <v>1982</v>
      </c>
      <c r="K28" s="4">
        <f t="shared" ref="K28" si="32">K29+K30</f>
        <v>350</v>
      </c>
      <c r="L28" s="4">
        <f t="shared" ref="L28" si="33">L29+L30</f>
        <v>350</v>
      </c>
      <c r="M28" s="4">
        <f t="shared" ref="M28" si="34">M29+M30</f>
        <v>1750</v>
      </c>
    </row>
    <row r="29" spans="1:15" ht="25.5" x14ac:dyDescent="0.25">
      <c r="A29" s="28"/>
      <c r="B29" s="31"/>
      <c r="C29" s="30"/>
      <c r="D29" s="5" t="s">
        <v>29</v>
      </c>
      <c r="E29" s="4">
        <f t="shared" si="20"/>
        <v>0</v>
      </c>
      <c r="F29" s="8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5" ht="25.5" x14ac:dyDescent="0.25">
      <c r="A30" s="28"/>
      <c r="B30" s="31"/>
      <c r="C30" s="30"/>
      <c r="D30" s="5" t="s">
        <v>16</v>
      </c>
      <c r="E30" s="4">
        <f t="shared" si="20"/>
        <v>8576</v>
      </c>
      <c r="F30" s="8">
        <v>180</v>
      </c>
      <c r="G30" s="4">
        <v>0</v>
      </c>
      <c r="H30" s="4">
        <v>1982</v>
      </c>
      <c r="I30" s="4">
        <v>1982</v>
      </c>
      <c r="J30" s="4">
        <v>1982</v>
      </c>
      <c r="K30" s="4">
        <v>350</v>
      </c>
      <c r="L30" s="4">
        <v>350</v>
      </c>
      <c r="M30" s="4">
        <v>1750</v>
      </c>
    </row>
    <row r="31" spans="1:15" x14ac:dyDescent="0.25">
      <c r="A31" s="28" t="s">
        <v>38</v>
      </c>
      <c r="B31" s="31" t="s">
        <v>37</v>
      </c>
      <c r="C31" s="30" t="s">
        <v>14</v>
      </c>
      <c r="D31" s="5" t="s">
        <v>19</v>
      </c>
      <c r="E31" s="4">
        <f t="shared" ref="E31:E33" si="35">SUM(F31:M31)</f>
        <v>89</v>
      </c>
      <c r="F31" s="8">
        <f>F32+F33</f>
        <v>89</v>
      </c>
      <c r="G31" s="4">
        <f t="shared" ref="G31" si="36">G32+G33</f>
        <v>0</v>
      </c>
      <c r="H31" s="4">
        <f t="shared" ref="H31" si="37">H32+H33</f>
        <v>0</v>
      </c>
      <c r="I31" s="4">
        <f t="shared" ref="I31" si="38">I32+I33</f>
        <v>0</v>
      </c>
      <c r="J31" s="4">
        <f t="shared" ref="J31" si="39">J32+J33</f>
        <v>0</v>
      </c>
      <c r="K31" s="4">
        <f t="shared" ref="K31" si="40">K32+K33</f>
        <v>0</v>
      </c>
      <c r="L31" s="4">
        <f t="shared" ref="L31" si="41">L32+L33</f>
        <v>0</v>
      </c>
      <c r="M31" s="4">
        <f t="shared" ref="M31" si="42">M32+M33</f>
        <v>0</v>
      </c>
    </row>
    <row r="32" spans="1:15" ht="25.5" x14ac:dyDescent="0.25">
      <c r="A32" s="28"/>
      <c r="B32" s="31"/>
      <c r="C32" s="30"/>
      <c r="D32" s="5" t="s">
        <v>29</v>
      </c>
      <c r="E32" s="4">
        <f t="shared" si="35"/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25.5" x14ac:dyDescent="0.25">
      <c r="A33" s="28"/>
      <c r="B33" s="31"/>
      <c r="C33" s="30"/>
      <c r="D33" s="5" t="s">
        <v>16</v>
      </c>
      <c r="E33" s="4">
        <f t="shared" si="35"/>
        <v>89</v>
      </c>
      <c r="F33" s="4">
        <v>89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25">
      <c r="A34" s="28" t="s">
        <v>40</v>
      </c>
      <c r="B34" s="31" t="s">
        <v>39</v>
      </c>
      <c r="C34" s="30" t="s">
        <v>14</v>
      </c>
      <c r="D34" s="5" t="s">
        <v>19</v>
      </c>
      <c r="E34" s="4">
        <f t="shared" ref="E34:E36" si="43">SUM(F34:M34)</f>
        <v>1000</v>
      </c>
      <c r="F34" s="4">
        <f>F35+F36</f>
        <v>1000</v>
      </c>
      <c r="G34" s="4">
        <f t="shared" ref="G34" si="44">G35+G36</f>
        <v>0</v>
      </c>
      <c r="H34" s="4">
        <f t="shared" ref="H34" si="45">H35+H36</f>
        <v>0</v>
      </c>
      <c r="I34" s="4">
        <f t="shared" ref="I34" si="46">I35+I36</f>
        <v>0</v>
      </c>
      <c r="J34" s="4">
        <f t="shared" ref="J34" si="47">J35+J36</f>
        <v>0</v>
      </c>
      <c r="K34" s="4">
        <f t="shared" ref="K34" si="48">K35+K36</f>
        <v>0</v>
      </c>
      <c r="L34" s="4">
        <f t="shared" ref="L34" si="49">L35+L36</f>
        <v>0</v>
      </c>
      <c r="M34" s="4">
        <f t="shared" ref="M34" si="50">M35+M36</f>
        <v>0</v>
      </c>
    </row>
    <row r="35" spans="1:13" ht="25.5" x14ac:dyDescent="0.25">
      <c r="A35" s="28"/>
      <c r="B35" s="31"/>
      <c r="C35" s="30"/>
      <c r="D35" s="5" t="s">
        <v>29</v>
      </c>
      <c r="E35" s="4">
        <f t="shared" si="43"/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ht="25.5" x14ac:dyDescent="0.25">
      <c r="A36" s="28"/>
      <c r="B36" s="31"/>
      <c r="C36" s="30"/>
      <c r="D36" s="5" t="s">
        <v>16</v>
      </c>
      <c r="E36" s="4">
        <f t="shared" si="43"/>
        <v>1000</v>
      </c>
      <c r="F36" s="4">
        <v>1000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28" t="s">
        <v>44</v>
      </c>
      <c r="B37" s="31" t="s">
        <v>41</v>
      </c>
      <c r="C37" s="30" t="s">
        <v>14</v>
      </c>
      <c r="D37" s="5" t="s">
        <v>19</v>
      </c>
      <c r="E37" s="4">
        <f t="shared" ref="E37:E57" si="51">SUM(F37:M37)</f>
        <v>209.4</v>
      </c>
      <c r="F37" s="4">
        <f>F38+F39</f>
        <v>20</v>
      </c>
      <c r="G37" s="4">
        <f t="shared" ref="G37" si="52">G38+G39</f>
        <v>0</v>
      </c>
      <c r="H37" s="4">
        <f t="shared" ref="H37" si="53">H38+H39</f>
        <v>9.4</v>
      </c>
      <c r="I37" s="4">
        <f t="shared" ref="I37" si="54">I38+I39</f>
        <v>20</v>
      </c>
      <c r="J37" s="4">
        <f t="shared" ref="J37" si="55">J38+J39</f>
        <v>20</v>
      </c>
      <c r="K37" s="4">
        <f t="shared" ref="K37" si="56">K38+K39</f>
        <v>20</v>
      </c>
      <c r="L37" s="4">
        <f t="shared" ref="L37" si="57">L38+L39</f>
        <v>20</v>
      </c>
      <c r="M37" s="4">
        <f t="shared" ref="M37" si="58">M38+M39</f>
        <v>100</v>
      </c>
    </row>
    <row r="38" spans="1:13" ht="25.5" x14ac:dyDescent="0.25">
      <c r="A38" s="28"/>
      <c r="B38" s="31"/>
      <c r="C38" s="30"/>
      <c r="D38" s="5" t="s">
        <v>29</v>
      </c>
      <c r="E38" s="4">
        <f t="shared" si="51"/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25.5" x14ac:dyDescent="0.25">
      <c r="A39" s="28"/>
      <c r="B39" s="31"/>
      <c r="C39" s="30"/>
      <c r="D39" s="5" t="s">
        <v>16</v>
      </c>
      <c r="E39" s="4">
        <f t="shared" si="51"/>
        <v>209.4</v>
      </c>
      <c r="F39" s="4">
        <v>20</v>
      </c>
      <c r="G39" s="4">
        <v>0</v>
      </c>
      <c r="H39" s="4">
        <v>9.4</v>
      </c>
      <c r="I39" s="4">
        <v>20</v>
      </c>
      <c r="J39" s="4">
        <v>20</v>
      </c>
      <c r="K39" s="4">
        <v>20</v>
      </c>
      <c r="L39" s="4">
        <v>20</v>
      </c>
      <c r="M39" s="4">
        <v>100</v>
      </c>
    </row>
    <row r="40" spans="1:13" x14ac:dyDescent="0.25">
      <c r="A40" s="28" t="s">
        <v>45</v>
      </c>
      <c r="B40" s="31" t="s">
        <v>48</v>
      </c>
      <c r="C40" s="30" t="s">
        <v>14</v>
      </c>
      <c r="D40" s="6" t="s">
        <v>19</v>
      </c>
      <c r="E40" s="4">
        <f t="shared" si="51"/>
        <v>525.1</v>
      </c>
      <c r="F40" s="4">
        <f>F41+F42</f>
        <v>525.1</v>
      </c>
      <c r="G40" s="4">
        <f t="shared" ref="G40:M40" si="59">G41+G42</f>
        <v>0</v>
      </c>
      <c r="H40" s="4">
        <f t="shared" si="59"/>
        <v>0</v>
      </c>
      <c r="I40" s="4">
        <f t="shared" si="59"/>
        <v>0</v>
      </c>
      <c r="J40" s="4">
        <f t="shared" si="59"/>
        <v>0</v>
      </c>
      <c r="K40" s="4">
        <f t="shared" si="59"/>
        <v>0</v>
      </c>
      <c r="L40" s="4">
        <f t="shared" si="59"/>
        <v>0</v>
      </c>
      <c r="M40" s="4">
        <f t="shared" si="59"/>
        <v>0</v>
      </c>
    </row>
    <row r="41" spans="1:13" ht="25.5" x14ac:dyDescent="0.25">
      <c r="A41" s="28"/>
      <c r="B41" s="31"/>
      <c r="C41" s="30"/>
      <c r="D41" s="6" t="s">
        <v>29</v>
      </c>
      <c r="E41" s="4">
        <f t="shared" si="51"/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25.5" x14ac:dyDescent="0.25">
      <c r="A42" s="28"/>
      <c r="B42" s="31"/>
      <c r="C42" s="30"/>
      <c r="D42" s="6" t="s">
        <v>16</v>
      </c>
      <c r="E42" s="4">
        <f t="shared" si="51"/>
        <v>525.1</v>
      </c>
      <c r="F42" s="4">
        <v>525.1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25">
      <c r="A43" s="28" t="s">
        <v>46</v>
      </c>
      <c r="B43" s="31" t="s">
        <v>47</v>
      </c>
      <c r="C43" s="30" t="s">
        <v>14</v>
      </c>
      <c r="D43" s="6" t="s">
        <v>19</v>
      </c>
      <c r="E43" s="4">
        <f t="shared" ref="E43:E45" si="60">SUM(F43:M43)</f>
        <v>480.7</v>
      </c>
      <c r="F43" s="4">
        <f>F44+F45</f>
        <v>480.7</v>
      </c>
      <c r="G43" s="4">
        <f t="shared" ref="G43:M43" si="61">G44+G45</f>
        <v>0</v>
      </c>
      <c r="H43" s="4">
        <f t="shared" si="61"/>
        <v>0</v>
      </c>
      <c r="I43" s="4">
        <f t="shared" si="61"/>
        <v>0</v>
      </c>
      <c r="J43" s="4">
        <f t="shared" si="61"/>
        <v>0</v>
      </c>
      <c r="K43" s="4">
        <f t="shared" si="61"/>
        <v>0</v>
      </c>
      <c r="L43" s="4">
        <f t="shared" si="61"/>
        <v>0</v>
      </c>
      <c r="M43" s="4">
        <f t="shared" si="61"/>
        <v>0</v>
      </c>
    </row>
    <row r="44" spans="1:13" ht="25.5" x14ac:dyDescent="0.25">
      <c r="A44" s="28"/>
      <c r="B44" s="31"/>
      <c r="C44" s="30"/>
      <c r="D44" s="6" t="s">
        <v>29</v>
      </c>
      <c r="E44" s="4">
        <f t="shared" si="60"/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25.5" x14ac:dyDescent="0.25">
      <c r="A45" s="28"/>
      <c r="B45" s="31"/>
      <c r="C45" s="30"/>
      <c r="D45" s="6" t="s">
        <v>16</v>
      </c>
      <c r="E45" s="4">
        <f t="shared" si="60"/>
        <v>480.7</v>
      </c>
      <c r="F45" s="4">
        <v>480.7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28" t="s">
        <v>66</v>
      </c>
      <c r="B46" s="29" t="s">
        <v>67</v>
      </c>
      <c r="C46" s="30" t="s">
        <v>14</v>
      </c>
      <c r="D46" s="19" t="s">
        <v>19</v>
      </c>
      <c r="E46" s="4">
        <f t="shared" ref="E46:E51" si="62">SUM(F46:M46)</f>
        <v>404.5</v>
      </c>
      <c r="F46" s="4">
        <f>F47+F48</f>
        <v>0</v>
      </c>
      <c r="G46" s="4">
        <f t="shared" ref="G46:M46" si="63">G47+G48</f>
        <v>404.5</v>
      </c>
      <c r="H46" s="4">
        <f t="shared" si="63"/>
        <v>0</v>
      </c>
      <c r="I46" s="4">
        <f t="shared" si="63"/>
        <v>0</v>
      </c>
      <c r="J46" s="4">
        <f t="shared" si="63"/>
        <v>0</v>
      </c>
      <c r="K46" s="4">
        <f t="shared" si="63"/>
        <v>0</v>
      </c>
      <c r="L46" s="4">
        <f t="shared" si="63"/>
        <v>0</v>
      </c>
      <c r="M46" s="4">
        <f t="shared" si="63"/>
        <v>0</v>
      </c>
    </row>
    <row r="47" spans="1:13" ht="25.5" x14ac:dyDescent="0.25">
      <c r="A47" s="28"/>
      <c r="B47" s="29"/>
      <c r="C47" s="30"/>
      <c r="D47" s="19" t="s">
        <v>29</v>
      </c>
      <c r="E47" s="4">
        <f t="shared" si="62"/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3" ht="25.5" x14ac:dyDescent="0.25">
      <c r="A48" s="28"/>
      <c r="B48" s="29"/>
      <c r="C48" s="30"/>
      <c r="D48" s="19" t="s">
        <v>16</v>
      </c>
      <c r="E48" s="4">
        <f t="shared" si="62"/>
        <v>404.5</v>
      </c>
      <c r="F48" s="4">
        <v>0</v>
      </c>
      <c r="G48" s="4">
        <v>404.5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25">
      <c r="A49" s="28" t="s">
        <v>69</v>
      </c>
      <c r="B49" s="29" t="s">
        <v>68</v>
      </c>
      <c r="C49" s="30" t="s">
        <v>14</v>
      </c>
      <c r="D49" s="19" t="s">
        <v>19</v>
      </c>
      <c r="E49" s="4">
        <f t="shared" si="62"/>
        <v>50</v>
      </c>
      <c r="F49" s="4">
        <f>F50+F51</f>
        <v>0</v>
      </c>
      <c r="G49" s="4">
        <f t="shared" ref="G49:M49" si="64">G50+G51</f>
        <v>50</v>
      </c>
      <c r="H49" s="4">
        <f t="shared" si="64"/>
        <v>0</v>
      </c>
      <c r="I49" s="4">
        <f t="shared" si="64"/>
        <v>0</v>
      </c>
      <c r="J49" s="4">
        <f t="shared" si="64"/>
        <v>0</v>
      </c>
      <c r="K49" s="4">
        <f t="shared" si="64"/>
        <v>0</v>
      </c>
      <c r="L49" s="4">
        <f t="shared" si="64"/>
        <v>0</v>
      </c>
      <c r="M49" s="4">
        <f t="shared" si="64"/>
        <v>0</v>
      </c>
    </row>
    <row r="50" spans="1:13" ht="25.5" x14ac:dyDescent="0.25">
      <c r="A50" s="28"/>
      <c r="B50" s="29"/>
      <c r="C50" s="30"/>
      <c r="D50" s="19" t="s">
        <v>29</v>
      </c>
      <c r="E50" s="4">
        <f t="shared" si="62"/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ht="25.5" x14ac:dyDescent="0.25">
      <c r="A51" s="28"/>
      <c r="B51" s="29"/>
      <c r="C51" s="30"/>
      <c r="D51" s="19" t="s">
        <v>16</v>
      </c>
      <c r="E51" s="4">
        <f t="shared" si="62"/>
        <v>50</v>
      </c>
      <c r="F51" s="4">
        <v>0</v>
      </c>
      <c r="G51" s="4">
        <v>50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28" t="s">
        <v>69</v>
      </c>
      <c r="B52" s="29" t="s">
        <v>70</v>
      </c>
      <c r="C52" s="30" t="s">
        <v>14</v>
      </c>
      <c r="D52" s="19" t="s">
        <v>19</v>
      </c>
      <c r="E52" s="4">
        <f t="shared" ref="E52:E54" si="65">SUM(F52:M52)</f>
        <v>972.19999999999993</v>
      </c>
      <c r="F52" s="4">
        <f>F53+F54</f>
        <v>0</v>
      </c>
      <c r="G52" s="4">
        <f t="shared" ref="G52:M52" si="66">G53+G54</f>
        <v>491.3</v>
      </c>
      <c r="H52" s="4">
        <f t="shared" si="66"/>
        <v>0</v>
      </c>
      <c r="I52" s="4">
        <f t="shared" si="66"/>
        <v>147.5</v>
      </c>
      <c r="J52" s="4">
        <f t="shared" si="66"/>
        <v>333.4</v>
      </c>
      <c r="K52" s="4">
        <f t="shared" si="66"/>
        <v>0</v>
      </c>
      <c r="L52" s="4">
        <f t="shared" si="66"/>
        <v>0</v>
      </c>
      <c r="M52" s="4">
        <f t="shared" si="66"/>
        <v>0</v>
      </c>
    </row>
    <row r="53" spans="1:13" ht="25.5" x14ac:dyDescent="0.25">
      <c r="A53" s="28"/>
      <c r="B53" s="29"/>
      <c r="C53" s="30"/>
      <c r="D53" s="19" t="s">
        <v>29</v>
      </c>
      <c r="E53" s="4">
        <f t="shared" si="65"/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25.5" x14ac:dyDescent="0.25">
      <c r="A54" s="28"/>
      <c r="B54" s="29"/>
      <c r="C54" s="30"/>
      <c r="D54" s="19" t="s">
        <v>16</v>
      </c>
      <c r="E54" s="4">
        <f t="shared" si="65"/>
        <v>972.19999999999993</v>
      </c>
      <c r="F54" s="4">
        <v>0</v>
      </c>
      <c r="G54" s="4">
        <v>491.3</v>
      </c>
      <c r="H54" s="4">
        <v>0</v>
      </c>
      <c r="I54" s="4">
        <v>147.5</v>
      </c>
      <c r="J54" s="4">
        <v>333.4</v>
      </c>
      <c r="K54" s="4">
        <v>0</v>
      </c>
      <c r="L54" s="4">
        <v>0</v>
      </c>
      <c r="M54" s="4">
        <v>0</v>
      </c>
    </row>
    <row r="55" spans="1:13" x14ac:dyDescent="0.25">
      <c r="A55" s="31"/>
      <c r="B55" s="31" t="s">
        <v>21</v>
      </c>
      <c r="C55" s="28"/>
      <c r="D55" s="1" t="s">
        <v>15</v>
      </c>
      <c r="E55" s="4">
        <f>SUM(F55:M55)</f>
        <v>104661.2</v>
      </c>
      <c r="F55" s="4">
        <f>F56+F57</f>
        <v>9449.7000000000007</v>
      </c>
      <c r="G55" s="4">
        <f t="shared" ref="G55:M55" si="67">G56+G57</f>
        <v>9307.9</v>
      </c>
      <c r="H55" s="4">
        <f t="shared" si="67"/>
        <v>8978.4</v>
      </c>
      <c r="I55" s="4">
        <f t="shared" si="67"/>
        <v>9067.1</v>
      </c>
      <c r="J55" s="4">
        <f t="shared" si="67"/>
        <v>9156.7999999999993</v>
      </c>
      <c r="K55" s="4">
        <f t="shared" si="67"/>
        <v>8385.9000000000015</v>
      </c>
      <c r="L55" s="4">
        <f t="shared" si="67"/>
        <v>8385.9000000000015</v>
      </c>
      <c r="M55" s="4">
        <f t="shared" si="67"/>
        <v>41929.5</v>
      </c>
    </row>
    <row r="56" spans="1:13" ht="25.5" x14ac:dyDescent="0.25">
      <c r="A56" s="31"/>
      <c r="B56" s="31"/>
      <c r="C56" s="28"/>
      <c r="D56" s="5" t="s">
        <v>29</v>
      </c>
      <c r="E56" s="4">
        <f t="shared" si="51"/>
        <v>0</v>
      </c>
      <c r="F56" s="4">
        <f>F20+F23+F26+F29+F32+F35+F38+F41+F44+F47+F50+F53</f>
        <v>0</v>
      </c>
      <c r="G56" s="4">
        <f t="shared" ref="G56:M56" si="68">G20+G23+G26+G29+G32+G35+G38+G41+G44+G47+G50+G53</f>
        <v>0</v>
      </c>
      <c r="H56" s="4">
        <f t="shared" si="68"/>
        <v>0</v>
      </c>
      <c r="I56" s="4">
        <f t="shared" si="68"/>
        <v>0</v>
      </c>
      <c r="J56" s="4">
        <f t="shared" si="68"/>
        <v>0</v>
      </c>
      <c r="K56" s="4">
        <f t="shared" si="68"/>
        <v>0</v>
      </c>
      <c r="L56" s="4">
        <f t="shared" si="68"/>
        <v>0</v>
      </c>
      <c r="M56" s="4">
        <f t="shared" si="68"/>
        <v>0</v>
      </c>
    </row>
    <row r="57" spans="1:13" ht="25.5" x14ac:dyDescent="0.25">
      <c r="A57" s="31"/>
      <c r="B57" s="31"/>
      <c r="C57" s="28"/>
      <c r="D57" s="1" t="s">
        <v>16</v>
      </c>
      <c r="E57" s="4">
        <f t="shared" si="51"/>
        <v>104661.2</v>
      </c>
      <c r="F57" s="4">
        <f>F21+F24+F27+F30+F33+F36+F39+F42+F45+F48+F51+F54</f>
        <v>9449.7000000000007</v>
      </c>
      <c r="G57" s="4">
        <f t="shared" ref="G57:M57" si="69">G21+G24+G27+G30+G33+G36+G39+G42+G45+G48+G51+G54</f>
        <v>9307.9</v>
      </c>
      <c r="H57" s="4">
        <f t="shared" si="69"/>
        <v>8978.4</v>
      </c>
      <c r="I57" s="4">
        <f t="shared" si="69"/>
        <v>9067.1</v>
      </c>
      <c r="J57" s="4">
        <f t="shared" si="69"/>
        <v>9156.7999999999993</v>
      </c>
      <c r="K57" s="4">
        <f t="shared" si="69"/>
        <v>8385.9000000000015</v>
      </c>
      <c r="L57" s="4">
        <f t="shared" si="69"/>
        <v>8385.9000000000015</v>
      </c>
      <c r="M57" s="4">
        <f t="shared" si="69"/>
        <v>41929.5</v>
      </c>
    </row>
    <row r="58" spans="1:13" x14ac:dyDescent="0.25">
      <c r="A58" s="31"/>
      <c r="B58" s="31" t="s">
        <v>62</v>
      </c>
      <c r="C58" s="28"/>
      <c r="D58" s="17" t="s">
        <v>15</v>
      </c>
      <c r="E58" s="4">
        <f>SUM(F58:M58)</f>
        <v>111369.8</v>
      </c>
      <c r="F58" s="4">
        <f>F59+F60</f>
        <v>16158.300000000001</v>
      </c>
      <c r="G58" s="4">
        <f t="shared" ref="G58:M58" si="70">G59+G60</f>
        <v>9307.9</v>
      </c>
      <c r="H58" s="4">
        <f t="shared" si="70"/>
        <v>8978.4</v>
      </c>
      <c r="I58" s="4">
        <f t="shared" si="70"/>
        <v>9067.1</v>
      </c>
      <c r="J58" s="4">
        <f t="shared" si="70"/>
        <v>9156.7999999999993</v>
      </c>
      <c r="K58" s="4">
        <f t="shared" si="70"/>
        <v>8385.9000000000015</v>
      </c>
      <c r="L58" s="4">
        <f t="shared" si="70"/>
        <v>8385.9000000000015</v>
      </c>
      <c r="M58" s="4">
        <f t="shared" si="70"/>
        <v>41929.5</v>
      </c>
    </row>
    <row r="59" spans="1:13" ht="25.5" x14ac:dyDescent="0.25">
      <c r="A59" s="31"/>
      <c r="B59" s="31"/>
      <c r="C59" s="28"/>
      <c r="D59" s="17" t="s">
        <v>29</v>
      </c>
      <c r="E59" s="4">
        <f t="shared" ref="E59:E60" si="71">SUM(F59:M59)</f>
        <v>6037.6</v>
      </c>
      <c r="F59" s="4">
        <f>F56+F16</f>
        <v>6037.6</v>
      </c>
      <c r="G59" s="4">
        <f t="shared" ref="G59:M59" si="72">G56+G16</f>
        <v>0</v>
      </c>
      <c r="H59" s="4">
        <f t="shared" si="72"/>
        <v>0</v>
      </c>
      <c r="I59" s="4">
        <f t="shared" si="72"/>
        <v>0</v>
      </c>
      <c r="J59" s="4">
        <f t="shared" si="72"/>
        <v>0</v>
      </c>
      <c r="K59" s="4">
        <f t="shared" si="72"/>
        <v>0</v>
      </c>
      <c r="L59" s="4">
        <f t="shared" si="72"/>
        <v>0</v>
      </c>
      <c r="M59" s="4">
        <f t="shared" si="72"/>
        <v>0</v>
      </c>
    </row>
    <row r="60" spans="1:13" ht="25.5" x14ac:dyDescent="0.25">
      <c r="A60" s="31"/>
      <c r="B60" s="31"/>
      <c r="C60" s="28"/>
      <c r="D60" s="17" t="s">
        <v>16</v>
      </c>
      <c r="E60" s="4">
        <f t="shared" si="71"/>
        <v>105332.2</v>
      </c>
      <c r="F60" s="4">
        <f>F57+F17</f>
        <v>10120.700000000001</v>
      </c>
      <c r="G60" s="4">
        <f t="shared" ref="G60:M60" si="73">G57+G17</f>
        <v>9307.9</v>
      </c>
      <c r="H60" s="4">
        <f t="shared" si="73"/>
        <v>8978.4</v>
      </c>
      <c r="I60" s="4">
        <f t="shared" si="73"/>
        <v>9067.1</v>
      </c>
      <c r="J60" s="4">
        <f t="shared" si="73"/>
        <v>9156.7999999999993</v>
      </c>
      <c r="K60" s="4">
        <f t="shared" si="73"/>
        <v>8385.9000000000015</v>
      </c>
      <c r="L60" s="4">
        <f t="shared" si="73"/>
        <v>8385.9000000000015</v>
      </c>
      <c r="M60" s="4">
        <f t="shared" si="73"/>
        <v>41929.5</v>
      </c>
    </row>
    <row r="61" spans="1:13" x14ac:dyDescent="0.25">
      <c r="A61" s="32" t="s">
        <v>61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2" t="s">
        <v>59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41" t="s">
        <v>60</v>
      </c>
      <c r="B63" s="31" t="s">
        <v>65</v>
      </c>
      <c r="C63" s="30" t="s">
        <v>14</v>
      </c>
      <c r="D63" s="17" t="s">
        <v>19</v>
      </c>
      <c r="E63" s="4">
        <f t="shared" ref="E63:E65" si="74">SUM(F63:M63)</f>
        <v>500.8</v>
      </c>
      <c r="F63" s="4">
        <f>F64+F65</f>
        <v>0</v>
      </c>
      <c r="G63" s="4">
        <f t="shared" ref="G63:M63" si="75">G64+G65</f>
        <v>200.8</v>
      </c>
      <c r="H63" s="4">
        <f t="shared" si="75"/>
        <v>0</v>
      </c>
      <c r="I63" s="4">
        <f t="shared" si="75"/>
        <v>0</v>
      </c>
      <c r="J63" s="4">
        <f t="shared" si="75"/>
        <v>300</v>
      </c>
      <c r="K63" s="4">
        <f t="shared" si="75"/>
        <v>0</v>
      </c>
      <c r="L63" s="4">
        <f t="shared" si="75"/>
        <v>0</v>
      </c>
      <c r="M63" s="4">
        <f t="shared" si="75"/>
        <v>0</v>
      </c>
    </row>
    <row r="64" spans="1:13" ht="25.5" x14ac:dyDescent="0.25">
      <c r="A64" s="28"/>
      <c r="B64" s="31"/>
      <c r="C64" s="30"/>
      <c r="D64" s="17" t="s">
        <v>29</v>
      </c>
      <c r="E64" s="4">
        <f t="shared" si="74"/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ht="25.5" x14ac:dyDescent="0.25">
      <c r="A65" s="28"/>
      <c r="B65" s="31"/>
      <c r="C65" s="30"/>
      <c r="D65" s="17" t="s">
        <v>16</v>
      </c>
      <c r="E65" s="4">
        <f t="shared" si="74"/>
        <v>500.8</v>
      </c>
      <c r="F65" s="4">
        <v>0</v>
      </c>
      <c r="G65" s="4">
        <v>200.8</v>
      </c>
      <c r="H65" s="4">
        <v>0</v>
      </c>
      <c r="I65" s="4">
        <v>0</v>
      </c>
      <c r="J65" s="4">
        <v>300</v>
      </c>
      <c r="K65" s="4">
        <v>0</v>
      </c>
      <c r="L65" s="4">
        <v>0</v>
      </c>
      <c r="M65" s="4">
        <v>0</v>
      </c>
    </row>
    <row r="66" spans="1:13" x14ac:dyDescent="0.25">
      <c r="A66" s="31"/>
      <c r="B66" s="31" t="s">
        <v>21</v>
      </c>
      <c r="C66" s="28"/>
      <c r="D66" s="17" t="s">
        <v>15</v>
      </c>
      <c r="E66" s="4">
        <f>SUM(F66:M66)</f>
        <v>500.8</v>
      </c>
      <c r="F66" s="4">
        <f>F67+F68</f>
        <v>0</v>
      </c>
      <c r="G66" s="4">
        <f t="shared" ref="G66:M66" si="76">G67+G68</f>
        <v>200.8</v>
      </c>
      <c r="H66" s="4">
        <f t="shared" si="76"/>
        <v>0</v>
      </c>
      <c r="I66" s="4">
        <f t="shared" si="76"/>
        <v>0</v>
      </c>
      <c r="J66" s="4">
        <f t="shared" si="76"/>
        <v>300</v>
      </c>
      <c r="K66" s="4">
        <f t="shared" si="76"/>
        <v>0</v>
      </c>
      <c r="L66" s="4">
        <f t="shared" si="76"/>
        <v>0</v>
      </c>
      <c r="M66" s="4">
        <f t="shared" si="76"/>
        <v>0</v>
      </c>
    </row>
    <row r="67" spans="1:13" ht="25.5" x14ac:dyDescent="0.25">
      <c r="A67" s="31"/>
      <c r="B67" s="31"/>
      <c r="C67" s="28"/>
      <c r="D67" s="17" t="s">
        <v>29</v>
      </c>
      <c r="E67" s="4">
        <f t="shared" ref="E67:E68" si="77">SUM(F67:M67)</f>
        <v>0</v>
      </c>
      <c r="F67" s="4">
        <f>F64</f>
        <v>0</v>
      </c>
      <c r="G67" s="4">
        <f t="shared" ref="G67:M67" si="78">G64</f>
        <v>0</v>
      </c>
      <c r="H67" s="4">
        <f t="shared" si="78"/>
        <v>0</v>
      </c>
      <c r="I67" s="4">
        <f t="shared" si="78"/>
        <v>0</v>
      </c>
      <c r="J67" s="4">
        <f t="shared" si="78"/>
        <v>0</v>
      </c>
      <c r="K67" s="4">
        <f t="shared" si="78"/>
        <v>0</v>
      </c>
      <c r="L67" s="4">
        <f t="shared" si="78"/>
        <v>0</v>
      </c>
      <c r="M67" s="4">
        <f t="shared" si="78"/>
        <v>0</v>
      </c>
    </row>
    <row r="68" spans="1:13" ht="25.5" x14ac:dyDescent="0.25">
      <c r="A68" s="31"/>
      <c r="B68" s="31"/>
      <c r="C68" s="28"/>
      <c r="D68" s="17" t="s">
        <v>16</v>
      </c>
      <c r="E68" s="4">
        <f t="shared" si="77"/>
        <v>500.8</v>
      </c>
      <c r="F68" s="4">
        <f>F65</f>
        <v>0</v>
      </c>
      <c r="G68" s="4">
        <f t="shared" ref="G68:M68" si="79">G65</f>
        <v>200.8</v>
      </c>
      <c r="H68" s="4">
        <f t="shared" si="79"/>
        <v>0</v>
      </c>
      <c r="I68" s="4">
        <f t="shared" si="79"/>
        <v>0</v>
      </c>
      <c r="J68" s="4">
        <f t="shared" si="79"/>
        <v>300</v>
      </c>
      <c r="K68" s="4">
        <f t="shared" si="79"/>
        <v>0</v>
      </c>
      <c r="L68" s="4">
        <f t="shared" si="79"/>
        <v>0</v>
      </c>
      <c r="M68" s="4">
        <f t="shared" si="79"/>
        <v>0</v>
      </c>
    </row>
    <row r="69" spans="1:13" x14ac:dyDescent="0.25">
      <c r="A69" s="31"/>
      <c r="B69" s="31" t="s">
        <v>63</v>
      </c>
      <c r="C69" s="28"/>
      <c r="D69" s="17" t="s">
        <v>15</v>
      </c>
      <c r="E69" s="4">
        <f>SUM(F69:M69)</f>
        <v>500.8</v>
      </c>
      <c r="F69" s="4">
        <f>F70+F71</f>
        <v>0</v>
      </c>
      <c r="G69" s="4">
        <f t="shared" ref="G69:M69" si="80">G70+G71</f>
        <v>200.8</v>
      </c>
      <c r="H69" s="4">
        <f t="shared" si="80"/>
        <v>0</v>
      </c>
      <c r="I69" s="4">
        <f t="shared" si="80"/>
        <v>0</v>
      </c>
      <c r="J69" s="4">
        <f t="shared" si="80"/>
        <v>300</v>
      </c>
      <c r="K69" s="4">
        <f t="shared" si="80"/>
        <v>0</v>
      </c>
      <c r="L69" s="4">
        <f t="shared" si="80"/>
        <v>0</v>
      </c>
      <c r="M69" s="4">
        <f t="shared" si="80"/>
        <v>0</v>
      </c>
    </row>
    <row r="70" spans="1:13" ht="25.5" x14ac:dyDescent="0.25">
      <c r="A70" s="31"/>
      <c r="B70" s="31"/>
      <c r="C70" s="28"/>
      <c r="D70" s="17" t="s">
        <v>29</v>
      </c>
      <c r="E70" s="4">
        <f t="shared" ref="E70:E71" si="81">SUM(F70:M70)</f>
        <v>0</v>
      </c>
      <c r="F70" s="4">
        <f>F67</f>
        <v>0</v>
      </c>
      <c r="G70" s="4">
        <f t="shared" ref="G70:M70" si="82">G67</f>
        <v>0</v>
      </c>
      <c r="H70" s="4">
        <f t="shared" si="82"/>
        <v>0</v>
      </c>
      <c r="I70" s="4">
        <f t="shared" si="82"/>
        <v>0</v>
      </c>
      <c r="J70" s="4">
        <f t="shared" si="82"/>
        <v>0</v>
      </c>
      <c r="K70" s="4">
        <f t="shared" si="82"/>
        <v>0</v>
      </c>
      <c r="L70" s="4">
        <f t="shared" si="82"/>
        <v>0</v>
      </c>
      <c r="M70" s="4">
        <f t="shared" si="82"/>
        <v>0</v>
      </c>
    </row>
    <row r="71" spans="1:13" ht="25.5" x14ac:dyDescent="0.25">
      <c r="A71" s="31"/>
      <c r="B71" s="31"/>
      <c r="C71" s="28"/>
      <c r="D71" s="17" t="s">
        <v>16</v>
      </c>
      <c r="E71" s="4">
        <f t="shared" si="81"/>
        <v>500.8</v>
      </c>
      <c r="F71" s="4">
        <f>F68</f>
        <v>0</v>
      </c>
      <c r="G71" s="4">
        <f t="shared" ref="G71:M71" si="83">G68</f>
        <v>200.8</v>
      </c>
      <c r="H71" s="4">
        <f t="shared" si="83"/>
        <v>0</v>
      </c>
      <c r="I71" s="4">
        <f t="shared" si="83"/>
        <v>0</v>
      </c>
      <c r="J71" s="4">
        <f t="shared" si="83"/>
        <v>300</v>
      </c>
      <c r="K71" s="4">
        <f t="shared" si="83"/>
        <v>0</v>
      </c>
      <c r="L71" s="4">
        <f t="shared" si="83"/>
        <v>0</v>
      </c>
      <c r="M71" s="4">
        <f t="shared" si="83"/>
        <v>0</v>
      </c>
    </row>
    <row r="72" spans="1:13" x14ac:dyDescent="0.25">
      <c r="A72" s="33" t="s">
        <v>24</v>
      </c>
      <c r="B72" s="34"/>
      <c r="C72" s="28"/>
      <c r="D72" s="1" t="s">
        <v>19</v>
      </c>
      <c r="E72" s="4">
        <f t="shared" ref="E72:E74" si="84">SUM(F72:M72)</f>
        <v>111870.6</v>
      </c>
      <c r="F72" s="4">
        <f>F74+F73</f>
        <v>16158.300000000001</v>
      </c>
      <c r="G72" s="4">
        <f t="shared" ref="G72:M72" si="85">G74+G73</f>
        <v>9508.6999999999989</v>
      </c>
      <c r="H72" s="4">
        <f t="shared" si="85"/>
        <v>8978.4</v>
      </c>
      <c r="I72" s="4">
        <f t="shared" si="85"/>
        <v>9067.1</v>
      </c>
      <c r="J72" s="4">
        <f t="shared" si="85"/>
        <v>9456.7999999999993</v>
      </c>
      <c r="K72" s="4">
        <f t="shared" si="85"/>
        <v>8385.9000000000015</v>
      </c>
      <c r="L72" s="4">
        <f t="shared" si="85"/>
        <v>8385.9000000000015</v>
      </c>
      <c r="M72" s="4">
        <f t="shared" si="85"/>
        <v>41929.5</v>
      </c>
    </row>
    <row r="73" spans="1:13" ht="25.5" x14ac:dyDescent="0.25">
      <c r="A73" s="35"/>
      <c r="B73" s="36"/>
      <c r="C73" s="28"/>
      <c r="D73" s="5" t="s">
        <v>29</v>
      </c>
      <c r="E73" s="4">
        <f t="shared" si="84"/>
        <v>6037.6</v>
      </c>
      <c r="F73" s="4">
        <f>F16+F56+F67</f>
        <v>6037.6</v>
      </c>
      <c r="G73" s="4">
        <f t="shared" ref="G73:M73" si="86">G16+G56+G67</f>
        <v>0</v>
      </c>
      <c r="H73" s="4">
        <f t="shared" si="86"/>
        <v>0</v>
      </c>
      <c r="I73" s="4">
        <f t="shared" si="86"/>
        <v>0</v>
      </c>
      <c r="J73" s="4">
        <f t="shared" si="86"/>
        <v>0</v>
      </c>
      <c r="K73" s="4">
        <f t="shared" si="86"/>
        <v>0</v>
      </c>
      <c r="L73" s="4">
        <f t="shared" si="86"/>
        <v>0</v>
      </c>
      <c r="M73" s="4">
        <f t="shared" si="86"/>
        <v>0</v>
      </c>
    </row>
    <row r="74" spans="1:13" ht="25.5" x14ac:dyDescent="0.25">
      <c r="A74" s="37"/>
      <c r="B74" s="38"/>
      <c r="C74" s="28"/>
      <c r="D74" s="1" t="s">
        <v>16</v>
      </c>
      <c r="E74" s="4">
        <f t="shared" si="84"/>
        <v>105833</v>
      </c>
      <c r="F74" s="4">
        <f>F17+F57+F68</f>
        <v>10120.700000000001</v>
      </c>
      <c r="G74" s="4">
        <f t="shared" ref="G74:M74" si="87">G17+G57+G68</f>
        <v>9508.6999999999989</v>
      </c>
      <c r="H74" s="4">
        <f t="shared" si="87"/>
        <v>8978.4</v>
      </c>
      <c r="I74" s="4">
        <f t="shared" si="87"/>
        <v>9067.1</v>
      </c>
      <c r="J74" s="4">
        <f t="shared" si="87"/>
        <v>9456.7999999999993</v>
      </c>
      <c r="K74" s="4">
        <f t="shared" si="87"/>
        <v>8385.9000000000015</v>
      </c>
      <c r="L74" s="4">
        <f t="shared" si="87"/>
        <v>8385.9000000000015</v>
      </c>
      <c r="M74" s="4">
        <f t="shared" si="87"/>
        <v>41929.5</v>
      </c>
    </row>
  </sheetData>
  <mergeCells count="75">
    <mergeCell ref="A69:A71"/>
    <mergeCell ref="B69:B71"/>
    <mergeCell ref="C69:C71"/>
    <mergeCell ref="A61:M61"/>
    <mergeCell ref="A62:M62"/>
    <mergeCell ref="A66:A68"/>
    <mergeCell ref="B66:B68"/>
    <mergeCell ref="C66:C68"/>
    <mergeCell ref="A58:A60"/>
    <mergeCell ref="B58:B60"/>
    <mergeCell ref="C58:C60"/>
    <mergeCell ref="A63:A65"/>
    <mergeCell ref="B63:B65"/>
    <mergeCell ref="C63:C65"/>
    <mergeCell ref="H1:M1"/>
    <mergeCell ref="A40:A42"/>
    <mergeCell ref="B40:B42"/>
    <mergeCell ref="C40:C42"/>
    <mergeCell ref="A43:A45"/>
    <mergeCell ref="B43:B45"/>
    <mergeCell ref="C43:C45"/>
    <mergeCell ref="A37:A39"/>
    <mergeCell ref="B37:B39"/>
    <mergeCell ref="C37:C39"/>
    <mergeCell ref="A31:A33"/>
    <mergeCell ref="B31:B33"/>
    <mergeCell ref="C31:C33"/>
    <mergeCell ref="A34:A36"/>
    <mergeCell ref="B34:B36"/>
    <mergeCell ref="C34:C36"/>
    <mergeCell ref="B25:B27"/>
    <mergeCell ref="C25:C27"/>
    <mergeCell ref="A28:A30"/>
    <mergeCell ref="B28:B30"/>
    <mergeCell ref="C28:C30"/>
    <mergeCell ref="A72:B74"/>
    <mergeCell ref="C72:C74"/>
    <mergeCell ref="H2:M2"/>
    <mergeCell ref="A3:M3"/>
    <mergeCell ref="A5:A7"/>
    <mergeCell ref="B5:B7"/>
    <mergeCell ref="C5:C7"/>
    <mergeCell ref="D5:D7"/>
    <mergeCell ref="E6:E7"/>
    <mergeCell ref="C19:C21"/>
    <mergeCell ref="A55:A57"/>
    <mergeCell ref="B55:B57"/>
    <mergeCell ref="C55:C57"/>
    <mergeCell ref="A25:A27"/>
    <mergeCell ref="A22:A24"/>
    <mergeCell ref="B22:B24"/>
    <mergeCell ref="C22:C24"/>
    <mergeCell ref="A15:A17"/>
    <mergeCell ref="B15:B17"/>
    <mergeCell ref="C15:C17"/>
    <mergeCell ref="A18:M18"/>
    <mergeCell ref="A19:A21"/>
    <mergeCell ref="B19:B21"/>
    <mergeCell ref="A12:A14"/>
    <mergeCell ref="B12:B14"/>
    <mergeCell ref="C12:C14"/>
    <mergeCell ref="E5:M5"/>
    <mergeCell ref="F6:M6"/>
    <mergeCell ref="A9:M9"/>
    <mergeCell ref="A11:M11"/>
    <mergeCell ref="A10:M10"/>
    <mergeCell ref="A52:A54"/>
    <mergeCell ref="B52:B54"/>
    <mergeCell ref="C52:C54"/>
    <mergeCell ref="A46:A48"/>
    <mergeCell ref="B46:B48"/>
    <mergeCell ref="C46:C48"/>
    <mergeCell ref="A49:A51"/>
    <mergeCell ref="B49:B51"/>
    <mergeCell ref="C49:C5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2021-01-19T09:56:35Z</dcterms:modified>
</cp:coreProperties>
</file>